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30" windowHeight="11760" activeTab="0"/>
  </bookViews>
  <sheets>
    <sheet name="Coeficienti SO 2010" sheetId="1" r:id="rId1"/>
    <sheet name="Plantatii struguri de masa" sheetId="2" r:id="rId2"/>
    <sheet name="Sheet3" sheetId="3" r:id="rId3"/>
  </sheets>
  <definedNames/>
  <calcPr fullCalcOnLoad="1"/>
</workbook>
</file>

<file path=xl/sharedStrings.xml><?xml version="1.0" encoding="utf-8"?>
<sst xmlns="http://schemas.openxmlformats.org/spreadsheetml/2006/main" count="310" uniqueCount="238">
  <si>
    <t>Denumire culturi</t>
  </si>
  <si>
    <t>SO 2010 euro/ha</t>
  </si>
  <si>
    <t>Suprafaţa</t>
  </si>
  <si>
    <t>(ha)</t>
  </si>
  <si>
    <t>SO activitate existentă</t>
  </si>
  <si>
    <t>Suprafaţa (ha) în urma realizării investiţiei</t>
  </si>
  <si>
    <t>SO în urma realizării investiţiei</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</si>
  <si>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</si>
  <si>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</si>
  <si>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</si>
  <si>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</si>
  <si>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</si>
  <si>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</si>
  <si>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</si>
  <si>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</si>
  <si>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</si>
  <si>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</si>
  <si>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</si>
  <si>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</si>
  <si>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</si>
  <si>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</si>
  <si>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</si>
  <si>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</si>
  <si>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</si>
  <si>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</si>
  <si>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</si>
  <si>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</si>
  <si>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</si>
  <si>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</si>
  <si>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</si>
  <si>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</si>
  <si>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</si>
  <si>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t>
  </si>
  <si>
    <t>- conopidă, broccoli</t>
  </si>
  <si>
    <t>- legume pt. frunze (praz, salată, spanac, etc.), varza</t>
  </si>
  <si>
    <t>- tomate</t>
  </si>
  <si>
    <t>- porumb dulce</t>
  </si>
  <si>
    <t>- legume cultivate pentru fructe - vinete, ardei,dovleci şi dovlecei, castraveciori</t>
  </si>
  <si>
    <t>- legume cultivate pentru rădăcină, bulbi, tuberculi (excepţie cartofi): morcovi, păstârnac, ceapă, usturoi, napi</t>
  </si>
  <si>
    <t>- legume păstăi(fasole, mazăre cu excepţia lintei şi a năutului)</t>
  </si>
  <si>
    <t>- fructele plantelor neperene (căpşuni, pepeni galbeni, pepeni verzi, ananas)</t>
  </si>
  <si>
    <t>Legume proaspete, pepenişi căpşuni - în grădină destinate comercializării:</t>
  </si>
  <si>
    <t>Legume proaspete, pepeni şi căpşuni - în sere şi solarii:</t>
  </si>
  <si>
    <t>Flori - în câmp</t>
  </si>
  <si>
    <t>- bulbi de flori, cormi şi tuberculi</t>
  </si>
  <si>
    <t>- flori tăiate şi boboci</t>
  </si>
  <si>
    <t>- plante cu flori  şi plante ornamentale</t>
  </si>
  <si>
    <t>- trandafiri pentru petale</t>
  </si>
  <si>
    <t>Flori - în sere şi solarii</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</si>
  <si>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</si>
  <si>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</si>
  <si>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</si>
  <si>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</si>
  <si>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t>
  </si>
  <si>
    <t>- semințe de graminee</t>
  </si>
  <si>
    <t>- seminţe pentru horticultură</t>
  </si>
  <si>
    <t>-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</si>
  <si>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</si>
  <si>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</si>
  <si>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</si>
  <si>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şi arbuşti - climă temperată: Mere</t>
  </si>
  <si>
    <t>Pere</t>
  </si>
  <si>
    <t>Piersici şi nectarine</t>
  </si>
  <si>
    <t>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</si>
  <si>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</si>
  <si>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</si>
  <si>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</si>
  <si>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</si>
  <si>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</si>
  <si>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</si>
  <si>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</si>
  <si>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</si>
  <si>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t>
  </si>
  <si>
    <t>TOTAL vegetal</t>
  </si>
  <si>
    <t>Coduri</t>
  </si>
  <si>
    <t>EUROSTAT</t>
  </si>
  <si>
    <t>Denumire specii animale</t>
  </si>
  <si>
    <t>SO 2010 euro/cap</t>
  </si>
  <si>
    <t>Număr capete</t>
  </si>
  <si>
    <t>Total capete animale în urma realizării investiţiei</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</si>
  <si>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</si>
  <si>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</si>
  <si>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</si>
  <si>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</si>
  <si>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</si>
  <si>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</si>
  <si>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</si>
  <si>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</si>
  <si>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</si>
  <si>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t>
  </si>
  <si>
    <t>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</si>
  <si>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</si>
  <si>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</si>
  <si>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</si>
  <si>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</si>
  <si>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</si>
  <si>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</si>
  <si>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</si>
  <si>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t>
  </si>
  <si>
    <t>- curcani şi curci</t>
  </si>
  <si>
    <t>- raţe</t>
  </si>
  <si>
    <t>- gâşte</t>
  </si>
  <si>
    <t>- struţi</t>
  </si>
  <si>
    <t>- alte păsări: bibilici, porumbei, potârnichi, fazani, prepeliţe</t>
  </si>
  <si>
    <t>Iepuri (femele iepuri)</t>
  </si>
  <si>
    <t>Familii de albine</t>
  </si>
  <si>
    <t>TOTAL zootehnic</t>
  </si>
  <si>
    <t>TOTAL GENERAL</t>
  </si>
  <si>
    <t>*  Valoarea SO se referă la 100 capete</t>
  </si>
  <si>
    <t>COEFICIENŢI PRODUCŢIE STANDARD 2010</t>
  </si>
  <si>
    <t>Suprafata activitate existentă (stelaje) (mp) **</t>
  </si>
  <si>
    <t>Nr. de cicluri conform Studiului de Fezabilitate***</t>
  </si>
  <si>
    <t>Suprafata în urma realizării investiţie (stelaje) (mp)****</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</si>
  <si>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</si>
  <si>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</si>
  <si>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</si>
  <si>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</si>
  <si>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</si>
  <si>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</si>
  <si>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</si>
  <si>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</si>
  <si>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</si>
  <si>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</si>
  <si>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</si>
  <si>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</si>
  <si>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</si>
  <si>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</si>
  <si>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</si>
  <si>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</si>
  <si>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</si>
  <si>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</si>
  <si>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</si>
  <si>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</si>
  <si>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</si>
  <si>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</si>
  <si>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</si>
  <si>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</si>
  <si>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</si>
  <si>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</si>
  <si>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B_1_7_1_1</t>
  </si>
  <si>
    <t>B_1_7_1_2</t>
  </si>
  <si>
    <t>B_1_7_2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</si>
  <si>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</si>
  <si>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</si>
  <si>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</si>
  <si>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</si>
  <si>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</si>
  <si>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</si>
  <si>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</si>
  <si>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</si>
  <si>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</si>
  <si>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</si>
  <si>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</si>
  <si>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</si>
  <si>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</si>
  <si>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</si>
  <si>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</si>
  <si>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</si>
  <si>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</si>
  <si>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</si>
  <si>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</si>
  <si>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</si>
  <si>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 SE VA COMPLETA CU NUMĂRUL DE CICLURI DIN ACTIVITATEA EXISTENTĂ, REALIZATE ÎN CADRUL UNUI AN.</t>
  </si>
  <si>
    <t>** SE VA COMPLETA CU SUPRAFAŢA CULTURII(MP) CU CIUPERCI, ACTIVITATE EXISTENTĂ; ÎN CAZUL ÎN CARE ÎN CADRUL</t>
  </si>
  <si>
    <t>CIUPERCĂRIEI SE UTILIZEAZĂ UN SISTEM DE CULTURĂ ÎN STELAJE, SE VA COMPLETA SUPRAFAŢA CULTURII(MP) FORMATĂ</t>
  </si>
  <si>
    <t>DIN SUPRAFAŢA UNUI STELAJ(MP)xNUMĂR DE STELAJE</t>
  </si>
  <si>
    <t>*** SE VA COMPLETA CU NUMĂRUL DE CICLURI PREVĂZUT A SE REALIZA ÎN STUDIUL DE FEZABILITATE, ÎN CADRUL UNUI</t>
  </si>
  <si>
    <t>AN.</t>
  </si>
  <si>
    <t>**** SE VA COMPLETA CU SUPRAFAŢA CULTURII(MP) CU CIUPERCI, ÎN URMA REALIZĂRII INVESTIŢIEI; ÎN CAZUL ÎN CARE ÎN</t>
  </si>
  <si>
    <t>CADRUL CIUPERCĂRIEI SE UTILIZEAZĂ UN SISTEM DE CULTURĂ ÎN STELAJE, SE VA COMPLETA SUPRAFAŢA CULTURII(MP)</t>
  </si>
  <si>
    <t>FORMATĂ DIN SUPRAFAŢA UNUI STELAJ(MP)xNUMĂR DE STELAJE</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</si>
  <si>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</si>
  <si>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</si>
  <si>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</si>
  <si>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</si>
  <si>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</si>
  <si>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</si>
  <si>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</si>
  <si>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</si>
  <si>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</si>
  <si>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</si>
  <si>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</si>
  <si>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</si>
  <si>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</si>
  <si>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</si>
  <si>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</si>
  <si>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</si>
  <si>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</si>
  <si>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</si>
  <si>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</si>
  <si>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</si>
  <si>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</si>
  <si>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</si>
  <si>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</si>
  <si>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</si>
  <si>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(suprafața totală cultivată = suprafața de bază*numărul de cicluri) 
Nr. de cicluri activitate existentă  *</t>
  </si>
  <si>
    <t>Anexa A5</t>
  </si>
  <si>
    <t>AGENŢIA PENTRU FINANŢAREA INVESTIŢIILOR RURALE</t>
  </si>
  <si>
    <t>VALORI PENTRU COSTURI STANDARD ȘI CONTRIBUȚIE ÎN NATURĂ, APLICABILE INVESTIŢIILOR</t>
  </si>
  <si>
    <t>privind înființarea plantațiilor de struguri de masă</t>
  </si>
  <si>
    <t>SUB-MĂSURA 4.1</t>
  </si>
  <si>
    <t>Înfiinţare plantaţii viticole pentru struguri de masă</t>
  </si>
  <si>
    <t>Desime de plantare (viţe/ha):</t>
  </si>
  <si>
    <t>Costuri in Euro / ha</t>
  </si>
  <si>
    <t>Nr. crt.</t>
  </si>
  <si>
    <t>Specificare</t>
  </si>
  <si>
    <t>în regie proprie</t>
  </si>
  <si>
    <t>Total costuri (euro)</t>
  </si>
  <si>
    <t>în antrepriză</t>
  </si>
  <si>
    <t>Desime de plantare:viţe/ha</t>
  </si>
  <si>
    <t>&lt;= 3333</t>
  </si>
  <si>
    <t>peste 3333 şi &lt;= 4167</t>
  </si>
  <si>
    <t>Proiectare, analize sol</t>
  </si>
  <si>
    <t>Pregătirea terenului:</t>
  </si>
  <si>
    <t>din care:  - lucrări mecanice</t>
  </si>
  <si>
    <t>- lucrări manuale</t>
  </si>
  <si>
    <t>Fertilizarea solului</t>
  </si>
  <si>
    <t>Sistem de susţinere</t>
  </si>
  <si>
    <t>Instalat sistem de susţinere</t>
  </si>
  <si>
    <t>Echipament de irigare localizată</t>
  </si>
  <si>
    <t>Instalat sistem de irigare localizată</t>
  </si>
  <si>
    <t>Sistem plasă antigrindină</t>
  </si>
  <si>
    <t>Instalat sistem antigrindină</t>
  </si>
  <si>
    <t>Sistem protecţie antiploaie</t>
  </si>
  <si>
    <t>Instalat sistem antiploaie</t>
  </si>
  <si>
    <t>Defrişare</t>
  </si>
  <si>
    <t>- materiale</t>
  </si>
  <si>
    <t>Total:</t>
  </si>
  <si>
    <t>Cost unitar în EURO per material săditor şi plantare</t>
  </si>
  <si>
    <t>Material săditor</t>
  </si>
  <si>
    <t>Plantarea viţei de vie (lucrări mecanice, lucrări manuale şi alte materiale)</t>
  </si>
  <si>
    <t>Costuri în Euro / ml</t>
  </si>
  <si>
    <t>Lungime</t>
  </si>
  <si>
    <t>(ml)</t>
  </si>
  <si>
    <t>Sistem împrejmuire</t>
  </si>
  <si>
    <t>Instalat sistem împrejmuire</t>
  </si>
  <si>
    <t>Total general:</t>
  </si>
  <si>
    <t>Notă: 1.Costurile nu conţin TVA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</si>
</sst>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80">
    <font>
      <sz val="11"/>
      <color theme="1"/>
      <name val="Calibri"/>
      <family val="2"/>
    </font>
    <font>
      <sz val="11"/>
      <color indexed="8"/>
      <name val="Calibri"/>
      <family val="2"/>
    </font>
    <font>
      <sz val="14"/>
      <color indexed="8"/>
      <name val="Calibri"/>
      <family val="2"/>
    </font>
    <font>
      <sz val="9.5"/>
      <color indexed="8"/>
      <name val="Calibri"/>
      <family val="2"/>
    </font>
    <font>
      <b/>
      <sz val="8"/>
      <color indexed="21"/>
      <name val="Arial"/>
      <family val="2"/>
    </font>
    <font>
      <sz val="8"/>
      <color indexed="21"/>
      <name val="Arial"/>
      <family val="2"/>
    </font>
    <font>
      <b/>
      <sz val="10"/>
      <color indexed="21"/>
      <name val="Arial"/>
      <family val="2"/>
    </font>
    <font>
      <b/>
      <sz val="9"/>
      <color indexed="21"/>
      <name val="Arial"/>
      <family val="2"/>
    </font>
    <font>
      <sz val="6.5"/>
      <color indexed="8"/>
      <name val="Calibri"/>
      <family val="2"/>
    </font>
    <font>
      <sz val="10"/>
      <color indexed="8"/>
      <name val="Calibri"/>
      <family val="2"/>
    </font>
    <font>
      <sz val="9"/>
      <color indexed="21"/>
      <name val="Arial"/>
      <family val="2"/>
    </font>
    <font>
      <sz val="13"/>
      <color indexed="8"/>
      <name val="Calibri"/>
      <family val="2"/>
    </font>
    <font>
      <sz val="8"/>
      <color indexed="8"/>
      <name val="Calibri"/>
      <family val="2"/>
    </font>
    <font>
      <i/>
      <sz val="8"/>
      <color indexed="21"/>
      <name val="Arial"/>
      <family val="2"/>
    </font>
    <font>
      <sz val="8"/>
      <color indexed="8"/>
      <name val="Arial"/>
      <family val="2"/>
    </font>
    <font>
      <b/>
      <sz val="8"/>
      <color indexed="8"/>
      <name val="Arial"/>
      <family val="2"/>
    </font>
    <font>
      <b/>
      <sz val="11"/>
      <color indexed="8"/>
      <name val="Calibri"/>
      <family val="2"/>
    </font>
    <font>
      <b/>
      <sz val="12"/>
      <color indexed="8"/>
      <name val="Calibri"/>
      <family val="2"/>
    </font>
    <font>
      <b/>
      <sz val="10"/>
      <color indexed="8"/>
      <name val="Arial"/>
      <family val="2"/>
    </font>
    <font>
      <b/>
      <sz val="10"/>
      <color indexed="8"/>
      <name val="Calibri"/>
      <family val="2"/>
    </font>
    <font>
      <sz val="7"/>
      <color indexed="8"/>
      <name val="Arial"/>
      <family val="2"/>
    </font>
    <font>
      <sz val="5"/>
      <color indexed="8"/>
      <name val="Calibri"/>
      <family val="2"/>
    </font>
    <font>
      <sz val="12"/>
      <color indexed="8"/>
      <name val="Calibri"/>
      <family val="2"/>
    </font>
    <font>
      <sz val="9"/>
      <color indexed="8"/>
      <name val="Calibri"/>
      <family val="2"/>
    </font>
    <font>
      <b/>
      <sz val="12"/>
      <color indexed="9"/>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Calibri"/>
      <family val="2"/>
    </font>
    <font>
      <sz val="9.5"/>
      <color theme="1"/>
      <name val="Calibri"/>
      <family val="2"/>
    </font>
    <font>
      <b/>
      <sz val="8"/>
      <color rgb="FF008080"/>
      <name val="Arial"/>
      <family val="2"/>
    </font>
    <font>
      <sz val="8"/>
      <color rgb="FF008080"/>
      <name val="Arial"/>
      <family val="2"/>
    </font>
    <font>
      <b/>
      <sz val="10"/>
      <color rgb="FF008080"/>
      <name val="Arial"/>
      <family val="2"/>
    </font>
    <font>
      <b/>
      <sz val="9"/>
      <color rgb="FF008080"/>
      <name val="Arial"/>
      <family val="2"/>
    </font>
    <font>
      <sz val="6.5"/>
      <color theme="1"/>
      <name val="Calibri"/>
      <family val="2"/>
    </font>
    <font>
      <sz val="10"/>
      <color theme="1"/>
      <name val="Calibri"/>
      <family val="2"/>
    </font>
    <font>
      <sz val="9"/>
      <color rgb="FF008080"/>
      <name val="Arial"/>
      <family val="2"/>
    </font>
    <font>
      <sz val="13"/>
      <color theme="1"/>
      <name val="Calibri"/>
      <family val="2"/>
    </font>
    <font>
      <sz val="8"/>
      <color theme="1"/>
      <name val="Calibri"/>
      <family val="2"/>
    </font>
    <font>
      <i/>
      <sz val="8"/>
      <color rgb="FF008080"/>
      <name val="Arial"/>
      <family val="2"/>
    </font>
    <font>
      <sz val="8"/>
      <color theme="1"/>
      <name val="Arial"/>
      <family val="2"/>
    </font>
    <font>
      <b/>
      <sz val="8"/>
      <color theme="1"/>
      <name val="Arial"/>
      <family val="2"/>
    </font>
    <font>
      <b/>
      <sz val="12"/>
      <color theme="1"/>
      <name val="Calibri"/>
      <family val="2"/>
    </font>
    <font>
      <b/>
      <sz val="10"/>
      <color theme="1"/>
      <name val="Arial"/>
      <family val="2"/>
    </font>
    <font>
      <b/>
      <sz val="10"/>
      <color theme="1"/>
      <name val="Calibri"/>
      <family val="2"/>
    </font>
    <font>
      <sz val="7"/>
      <color theme="1"/>
      <name val="Arial"/>
      <family val="2"/>
    </font>
    <font>
      <sz val="5"/>
      <color theme="1"/>
      <name val="Calibri"/>
      <family val="2"/>
    </font>
    <font>
      <sz val="12"/>
      <color theme="1"/>
      <name val="Calibri"/>
      <family val="2"/>
    </font>
    <font>
      <sz val="10"/>
      <color theme="1"/>
      <name val="Arial"/>
      <family val="2"/>
    </font>
    <font>
      <b/>
      <sz val="12"/>
      <color rgb="FFFFFFFF"/>
      <name val="Arial"/>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00808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bottom/>
    </border>
    <border>
      <left style="medium"/>
      <right style="medium"/>
      <top style="medium"/>
      <bottom/>
    </border>
    <border>
      <left style="medium"/>
      <right style="medium"/>
      <top/>
      <bottom/>
    </border>
    <border>
      <left style="medium"/>
      <right style="medium"/>
      <top style="thin"/>
      <bottom style="thin"/>
    </border>
    <border>
      <left style="medium"/>
      <right style="medium"/>
      <top/>
      <bottom style="medium"/>
    </border>
    <border>
      <left/>
      <right/>
      <top/>
      <bottom style="medium">
        <color rgb="FF000000"/>
      </bottom>
    </border>
    <border>
      <left style="medium"/>
      <right style="medium"/>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top style="medium">
        <color rgb="FF000000"/>
      </top>
      <bottom/>
    </border>
    <border>
      <left style="medium">
        <color rgb="FF000000"/>
      </left>
      <right/>
      <top/>
      <bottom/>
    </border>
    <border>
      <left style="medium">
        <color rgb="FF000000"/>
      </left>
      <right/>
      <top/>
      <bottom style="medium">
        <color rgb="FF000000"/>
      </bottom>
    </border>
    <border>
      <left/>
      <right/>
      <top style="medium">
        <color rgb="FF000000"/>
      </top>
      <bottom/>
    </border>
    <border>
      <left style="thick">
        <color rgb="FF008080"/>
      </left>
      <right/>
      <top style="thick">
        <color rgb="FF008080"/>
      </top>
      <bottom style="medium">
        <color rgb="FF008080"/>
      </bottom>
    </border>
    <border>
      <left/>
      <right/>
      <top style="thick">
        <color rgb="FF008080"/>
      </top>
      <bottom style="medium">
        <color rgb="FF008080"/>
      </bottom>
    </border>
    <border>
      <left/>
      <right style="medium">
        <color rgb="FF008080"/>
      </right>
      <top style="thick">
        <color rgb="FF008080"/>
      </top>
      <bottom style="medium">
        <color rgb="FF008080"/>
      </bottom>
    </border>
    <border>
      <left style="medium">
        <color rgb="FF008080"/>
      </left>
      <right/>
      <top style="thick">
        <color rgb="FF008080"/>
      </top>
      <bottom style="medium">
        <color rgb="FF000000"/>
      </bottom>
    </border>
    <border>
      <left/>
      <right/>
      <top style="thick">
        <color rgb="FF008080"/>
      </top>
      <bottom style="medium">
        <color rgb="FF000000"/>
      </bottom>
    </border>
    <border>
      <left/>
      <right style="thick">
        <color rgb="FF008080"/>
      </right>
      <top style="thick">
        <color rgb="FF008080"/>
      </top>
      <bottom style="medium">
        <color rgb="FF000000"/>
      </bottom>
    </border>
    <border>
      <left style="medium">
        <color rgb="FF008080"/>
      </left>
      <right/>
      <top style="medium">
        <color rgb="FF008080"/>
      </top>
      <bottom style="medium">
        <color rgb="FF008080"/>
      </bottom>
    </border>
    <border>
      <left/>
      <right/>
      <top style="medium">
        <color rgb="FF008080"/>
      </top>
      <bottom style="medium">
        <color rgb="FF008080"/>
      </bottom>
    </border>
    <border>
      <left/>
      <right style="medium">
        <color rgb="FF008080"/>
      </right>
      <top style="medium">
        <color rgb="FF008080"/>
      </top>
      <bottom style="medium">
        <color rgb="FF008080"/>
      </bottom>
    </border>
    <border>
      <left style="medium">
        <color rgb="FF008080"/>
      </left>
      <right/>
      <top style="medium">
        <color rgb="FF000000"/>
      </top>
      <bottom style="medium">
        <color rgb="FF008080"/>
      </bottom>
    </border>
    <border>
      <left/>
      <right/>
      <top style="medium">
        <color rgb="FF000000"/>
      </top>
      <bottom style="medium">
        <color rgb="FF008080"/>
      </bottom>
    </border>
    <border>
      <left/>
      <right style="medium">
        <color rgb="FF008080"/>
      </right>
      <top style="medium">
        <color rgb="FF000000"/>
      </top>
      <bottom style="medium">
        <color rgb="FF008080"/>
      </bottom>
    </border>
    <border>
      <left style="medium">
        <color rgb="FF000000"/>
      </left>
      <right/>
      <top style="medium">
        <color rgb="FF008080"/>
      </top>
      <bottom/>
    </border>
    <border>
      <left/>
      <right/>
      <top style="medium">
        <color rgb="FF008080"/>
      </top>
      <bottom/>
    </border>
    <border>
      <left/>
      <right style="medium">
        <color rgb="FF000000"/>
      </right>
      <top style="medium">
        <color rgb="FF008080"/>
      </top>
      <bottom/>
    </border>
    <border>
      <left/>
      <right style="medium">
        <color rgb="FF000000"/>
      </right>
      <top style="medium">
        <color rgb="FF000000"/>
      </top>
      <bottom style="medium">
        <color rgb="FF000000"/>
      </bottom>
    </border>
    <border>
      <left/>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2">
    <xf numFmtId="0" fontId="0" fillId="0" borderId="0" xfId="0" applyFont="1" applyAlignment="1">
      <alignment/>
    </xf>
    <xf numFmtId="0" fontId="57" fillId="33" borderId="10" xfId="0" applyFont="1" applyFill="1" applyBorder="1" applyAlignment="1">
      <alignment vertical="center" wrapText="1"/>
    </xf>
    <xf numFmtId="0" fontId="0" fillId="33" borderId="11" xfId="0" applyFill="1" applyBorder="1" applyAlignment="1">
      <alignment vertical="top" wrapText="1"/>
    </xf>
    <xf numFmtId="0" fontId="58" fillId="33" borderId="10" xfId="0" applyFont="1" applyFill="1" applyBorder="1" applyAlignment="1">
      <alignment vertical="center" wrapText="1"/>
    </xf>
    <xf numFmtId="0" fontId="59" fillId="33" borderId="10" xfId="0" applyFont="1" applyFill="1" applyBorder="1" applyAlignment="1">
      <alignment horizontal="left" vertical="center" wrapText="1" indent="1"/>
    </xf>
    <xf numFmtId="0" fontId="59" fillId="33" borderId="10"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0" fillId="33" borderId="12" xfId="0" applyFont="1" applyFill="1" applyBorder="1" applyAlignment="1">
      <alignment vertical="center" wrapText="1"/>
    </xf>
    <xf numFmtId="0" fontId="60" fillId="33" borderId="11" xfId="0" applyFont="1" applyFill="1" applyBorder="1" applyAlignment="1">
      <alignment vertical="center" wrapText="1"/>
    </xf>
    <xf numFmtId="0" fontId="0" fillId="33" borderId="11" xfId="0" applyFont="1" applyFill="1" applyBorder="1" applyAlignment="1">
      <alignment vertical="center" wrapText="1"/>
    </xf>
    <xf numFmtId="0" fontId="60" fillId="33" borderId="10" xfId="0" applyFont="1" applyFill="1" applyBorder="1" applyAlignment="1">
      <alignment vertical="center" wrapText="1"/>
    </xf>
    <xf numFmtId="0" fontId="0" fillId="33" borderId="13" xfId="0" applyFont="1" applyFill="1" applyBorder="1" applyAlignment="1">
      <alignment vertical="center" wrapText="1"/>
    </xf>
    <xf numFmtId="0" fontId="60" fillId="33" borderId="14" xfId="0" applyFont="1" applyFill="1" applyBorder="1" applyAlignment="1">
      <alignment vertical="center" wrapText="1"/>
    </xf>
    <xf numFmtId="0" fontId="0" fillId="33" borderId="14" xfId="0" applyFont="1" applyFill="1" applyBorder="1" applyAlignment="1">
      <alignment vertical="center" wrapText="1"/>
    </xf>
    <xf numFmtId="0" fontId="61" fillId="33" borderId="15"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3" fillId="33" borderId="14" xfId="0" applyFont="1" applyFill="1" applyBorder="1" applyAlignment="1">
      <alignment vertical="center" wrapText="1"/>
    </xf>
    <xf numFmtId="0" fontId="64" fillId="33" borderId="10" xfId="0" applyFont="1" applyFill="1" applyBorder="1" applyAlignment="1">
      <alignment vertical="center" wrapText="1"/>
    </xf>
    <xf numFmtId="0" fontId="61" fillId="33" borderId="11" xfId="0" applyFont="1" applyFill="1" applyBorder="1" applyAlignment="1">
      <alignment horizontal="left" vertical="center" wrapText="1" indent="8"/>
    </xf>
    <xf numFmtId="0" fontId="62" fillId="33" borderId="10" xfId="0" applyFont="1" applyFill="1" applyBorder="1" applyAlignment="1">
      <alignment vertical="center" wrapText="1"/>
    </xf>
    <xf numFmtId="0" fontId="65" fillId="33" borderId="10" xfId="0" applyFont="1" applyFill="1" applyBorder="1" applyAlignment="1">
      <alignment horizontal="left" vertical="center" wrapText="1" indent="1"/>
    </xf>
    <xf numFmtId="0" fontId="66" fillId="33" borderId="14" xfId="0" applyFont="1" applyFill="1" applyBorder="1" applyAlignment="1">
      <alignment vertical="center" wrapText="1"/>
    </xf>
    <xf numFmtId="0" fontId="67" fillId="33" borderId="14" xfId="0" applyFont="1" applyFill="1" applyBorder="1" applyAlignment="1">
      <alignment vertical="center" wrapText="1"/>
    </xf>
    <xf numFmtId="0" fontId="63" fillId="33" borderId="10" xfId="0" applyFont="1" applyFill="1" applyBorder="1" applyAlignment="1">
      <alignment vertical="center" wrapText="1"/>
    </xf>
    <xf numFmtId="0" fontId="60" fillId="33" borderId="16" xfId="0" applyFont="1" applyFill="1" applyBorder="1" applyAlignment="1">
      <alignment vertical="center" wrapText="1"/>
    </xf>
    <xf numFmtId="0" fontId="68" fillId="33" borderId="17" xfId="0" applyFont="1" applyFill="1" applyBorder="1" applyAlignment="1">
      <alignment vertical="center" wrapText="1"/>
    </xf>
    <xf numFmtId="0" fontId="68" fillId="33" borderId="18" xfId="0" applyFont="1" applyFill="1" applyBorder="1" applyAlignment="1">
      <alignment vertical="center" wrapText="1"/>
    </xf>
    <xf numFmtId="0" fontId="68" fillId="34" borderId="18" xfId="0" applyFont="1" applyFill="1" applyBorder="1" applyAlignment="1">
      <alignment horizontal="center" vertical="center" wrapText="1"/>
    </xf>
    <xf numFmtId="0" fontId="68" fillId="34" borderId="19" xfId="0" applyFont="1" applyFill="1" applyBorder="1" applyAlignment="1">
      <alignment horizontal="center" vertical="center" wrapText="1"/>
    </xf>
    <xf numFmtId="0" fontId="69" fillId="33" borderId="10" xfId="0" applyFont="1" applyFill="1" applyBorder="1" applyAlignment="1">
      <alignment vertical="center" wrapText="1"/>
    </xf>
    <xf numFmtId="0" fontId="69" fillId="33" borderId="11" xfId="0" applyFont="1" applyFill="1" applyBorder="1" applyAlignment="1">
      <alignment vertical="top" wrapText="1"/>
    </xf>
    <xf numFmtId="0" fontId="69" fillId="33" borderId="12" xfId="0" applyFont="1" applyFill="1" applyBorder="1" applyAlignment="1">
      <alignment vertical="center" wrapText="1"/>
    </xf>
    <xf numFmtId="0" fontId="69" fillId="33" borderId="11" xfId="0" applyFont="1" applyFill="1" applyBorder="1" applyAlignment="1">
      <alignment vertical="center" wrapText="1"/>
    </xf>
    <xf numFmtId="0" fontId="69" fillId="34" borderId="18" xfId="0" applyFont="1" applyFill="1" applyBorder="1" applyAlignment="1">
      <alignment horizontal="center" vertical="center" wrapText="1"/>
    </xf>
    <xf numFmtId="0" fontId="70" fillId="33" borderId="11" xfId="0" applyFont="1" applyFill="1" applyBorder="1" applyAlignment="1">
      <alignment vertical="center" wrapText="1"/>
    </xf>
    <xf numFmtId="0" fontId="55" fillId="0" borderId="0" xfId="0" applyFont="1" applyAlignment="1">
      <alignment/>
    </xf>
    <xf numFmtId="0" fontId="71" fillId="0" borderId="0" xfId="0" applyFont="1" applyAlignment="1">
      <alignment/>
    </xf>
    <xf numFmtId="0" fontId="72" fillId="33" borderId="12" xfId="0" applyFont="1" applyFill="1" applyBorder="1" applyAlignment="1">
      <alignment vertical="center" wrapText="1"/>
    </xf>
    <xf numFmtId="0" fontId="61" fillId="33" borderId="11" xfId="0" applyFont="1" applyFill="1" applyBorder="1" applyAlignment="1">
      <alignment vertical="center" wrapText="1"/>
    </xf>
    <xf numFmtId="0" fontId="72" fillId="33" borderId="11" xfId="0" applyFont="1" applyFill="1" applyBorder="1" applyAlignment="1">
      <alignment vertical="center" wrapText="1"/>
    </xf>
    <xf numFmtId="0" fontId="73" fillId="0" borderId="0" xfId="0" applyFont="1" applyAlignment="1">
      <alignment/>
    </xf>
    <xf numFmtId="0" fontId="71" fillId="33" borderId="12" xfId="0" applyFont="1" applyFill="1" applyBorder="1" applyAlignment="1">
      <alignment vertical="center" wrapText="1"/>
    </xf>
    <xf numFmtId="0" fontId="71" fillId="33" borderId="11" xfId="0" applyFont="1" applyFill="1" applyBorder="1" applyAlignment="1">
      <alignment vertical="center" wrapText="1"/>
    </xf>
    <xf numFmtId="0" fontId="0" fillId="33" borderId="12" xfId="0" applyFont="1" applyFill="1" applyBorder="1" applyAlignment="1">
      <alignment vertical="center" wrapText="1"/>
    </xf>
    <xf numFmtId="164" fontId="72" fillId="33" borderId="11" xfId="0" applyNumberFormat="1" applyFont="1" applyFill="1" applyBorder="1" applyAlignment="1">
      <alignment vertical="center" wrapText="1"/>
    </xf>
    <xf numFmtId="0" fontId="69" fillId="33" borderId="15" xfId="0" applyFont="1" applyFill="1" applyBorder="1" applyAlignment="1">
      <alignment vertical="center" wrapText="1"/>
    </xf>
    <xf numFmtId="0" fontId="64" fillId="33" borderId="14" xfId="0" applyFont="1" applyFill="1" applyBorder="1" applyAlignment="1">
      <alignment vertical="center" wrapText="1"/>
    </xf>
    <xf numFmtId="0" fontId="58" fillId="33" borderId="15" xfId="0" applyFont="1" applyFill="1" applyBorder="1" applyAlignment="1">
      <alignment vertical="center" wrapText="1"/>
    </xf>
    <xf numFmtId="0" fontId="0" fillId="33" borderId="12" xfId="0" applyFill="1" applyBorder="1" applyAlignment="1">
      <alignment vertical="top" wrapText="1"/>
    </xf>
    <xf numFmtId="0" fontId="69" fillId="33" borderId="10" xfId="0" applyFont="1" applyFill="1" applyBorder="1" applyAlignment="1">
      <alignment horizontal="left" vertical="center" wrapText="1" indent="5"/>
    </xf>
    <xf numFmtId="0" fontId="69" fillId="33" borderId="10"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74" fillId="33" borderId="10" xfId="0" applyFont="1" applyFill="1" applyBorder="1" applyAlignment="1">
      <alignment vertical="center" wrapText="1"/>
    </xf>
    <xf numFmtId="0" fontId="69" fillId="33" borderId="12" xfId="0" applyFont="1" applyFill="1" applyBorder="1" applyAlignment="1">
      <alignment horizontal="center" vertical="center" wrapText="1"/>
    </xf>
    <xf numFmtId="0" fontId="69" fillId="33" borderId="11" xfId="0" applyFont="1" applyFill="1" applyBorder="1" applyAlignment="1">
      <alignment horizontal="left" vertical="center" wrapText="1" indent="5"/>
    </xf>
    <xf numFmtId="0" fontId="75" fillId="33" borderId="15" xfId="0" applyFont="1" applyFill="1" applyBorder="1" applyAlignment="1">
      <alignment vertical="center" wrapText="1"/>
    </xf>
    <xf numFmtId="0" fontId="58" fillId="33" borderId="14" xfId="0" applyFont="1" applyFill="1" applyBorder="1" applyAlignment="1">
      <alignment vertical="center" wrapText="1"/>
    </xf>
    <xf numFmtId="0" fontId="76" fillId="33" borderId="15" xfId="0" applyFont="1" applyFill="1" applyBorder="1" applyAlignment="1">
      <alignment vertical="center" wrapText="1"/>
    </xf>
    <xf numFmtId="0" fontId="60" fillId="33" borderId="20" xfId="0" applyFont="1" applyFill="1" applyBorder="1" applyAlignment="1">
      <alignment horizontal="left" vertical="center" wrapText="1" indent="1"/>
    </xf>
    <xf numFmtId="0" fontId="60" fillId="33" borderId="11" xfId="0" applyFont="1" applyFill="1" applyBorder="1" applyAlignment="1">
      <alignment horizontal="left" vertical="center" wrapText="1" indent="1"/>
    </xf>
    <xf numFmtId="0" fontId="60" fillId="33" borderId="21" xfId="0" applyFont="1" applyFill="1" applyBorder="1" applyAlignment="1">
      <alignment horizontal="left" vertical="center" wrapText="1" indent="1"/>
    </xf>
    <xf numFmtId="0" fontId="55" fillId="33" borderId="12" xfId="0" applyFont="1" applyFill="1" applyBorder="1" applyAlignment="1">
      <alignment vertical="center" wrapText="1"/>
    </xf>
    <xf numFmtId="0" fontId="55" fillId="33" borderId="11" xfId="0" applyFont="1" applyFill="1" applyBorder="1" applyAlignment="1">
      <alignment vertical="center" wrapText="1"/>
    </xf>
    <xf numFmtId="0" fontId="69" fillId="33" borderId="13" xfId="0" applyFont="1" applyFill="1" applyBorder="1" applyAlignment="1">
      <alignment vertical="center" wrapText="1"/>
    </xf>
    <xf numFmtId="0" fontId="69" fillId="33" borderId="15" xfId="0" applyFont="1" applyFill="1" applyBorder="1" applyAlignment="1">
      <alignment vertical="center" wrapText="1"/>
    </xf>
    <xf numFmtId="0" fontId="69" fillId="33" borderId="12" xfId="0" applyFont="1" applyFill="1" applyBorder="1" applyAlignment="1">
      <alignment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69" fillId="33" borderId="24" xfId="0" applyFont="1" applyFill="1" applyBorder="1" applyAlignment="1">
      <alignment vertical="center" wrapText="1"/>
    </xf>
    <xf numFmtId="0" fontId="69" fillId="33" borderId="25" xfId="0" applyFont="1" applyFill="1" applyBorder="1" applyAlignment="1">
      <alignment vertical="center" wrapText="1"/>
    </xf>
    <xf numFmtId="0" fontId="69" fillId="33" borderId="26" xfId="0" applyFont="1" applyFill="1" applyBorder="1" applyAlignment="1">
      <alignment vertical="center" wrapText="1"/>
    </xf>
    <xf numFmtId="0" fontId="69" fillId="33" borderId="14" xfId="0" applyFont="1" applyFill="1" applyBorder="1" applyAlignment="1">
      <alignment vertical="center" wrapText="1"/>
    </xf>
    <xf numFmtId="0" fontId="69" fillId="33" borderId="10" xfId="0" applyFont="1" applyFill="1" applyBorder="1" applyAlignment="1">
      <alignment vertical="center" wrapText="1"/>
    </xf>
    <xf numFmtId="0" fontId="69" fillId="33" borderId="11" xfId="0" applyFont="1" applyFill="1" applyBorder="1" applyAlignment="1">
      <alignment vertical="center" wrapText="1"/>
    </xf>
    <xf numFmtId="0" fontId="0" fillId="33" borderId="13" xfId="0" applyFont="1" applyFill="1" applyBorder="1" applyAlignment="1">
      <alignment vertical="center" wrapText="1"/>
    </xf>
    <xf numFmtId="0" fontId="0" fillId="33" borderId="15" xfId="0" applyFont="1" applyFill="1" applyBorder="1" applyAlignment="1">
      <alignment vertical="center" wrapText="1"/>
    </xf>
    <xf numFmtId="0" fontId="0" fillId="33" borderId="12" xfId="0" applyFont="1" applyFill="1" applyBorder="1" applyAlignment="1">
      <alignment vertical="center" wrapText="1"/>
    </xf>
    <xf numFmtId="0" fontId="64" fillId="33" borderId="24" xfId="0" applyFont="1" applyFill="1" applyBorder="1" applyAlignment="1">
      <alignment vertical="center" wrapText="1"/>
    </xf>
    <xf numFmtId="0" fontId="64" fillId="33" borderId="27" xfId="0" applyFont="1" applyFill="1" applyBorder="1" applyAlignment="1">
      <alignment vertical="center" wrapText="1"/>
    </xf>
    <xf numFmtId="0" fontId="64" fillId="33" borderId="14" xfId="0" applyFont="1" applyFill="1" applyBorder="1" applyAlignment="1">
      <alignment vertical="center" wrapText="1"/>
    </xf>
    <xf numFmtId="0" fontId="65" fillId="33" borderId="26" xfId="0" applyFont="1" applyFill="1" applyBorder="1" applyAlignment="1">
      <alignment vertical="center" wrapText="1"/>
    </xf>
    <xf numFmtId="0" fontId="65" fillId="33" borderId="20" xfId="0" applyFont="1" applyFill="1" applyBorder="1" applyAlignment="1">
      <alignment vertical="center" wrapText="1"/>
    </xf>
    <xf numFmtId="0" fontId="65" fillId="33" borderId="11" xfId="0" applyFont="1" applyFill="1" applyBorder="1" applyAlignment="1">
      <alignment vertical="center" wrapText="1"/>
    </xf>
    <xf numFmtId="0" fontId="64" fillId="33" borderId="25" xfId="0" applyFont="1" applyFill="1" applyBorder="1" applyAlignment="1">
      <alignment vertical="center" wrapText="1"/>
    </xf>
    <xf numFmtId="0" fontId="64" fillId="33" borderId="0" xfId="0" applyFont="1" applyFill="1" applyBorder="1" applyAlignment="1">
      <alignment vertical="center" wrapText="1"/>
    </xf>
    <xf numFmtId="0" fontId="64" fillId="33" borderId="10" xfId="0" applyFont="1" applyFill="1" applyBorder="1" applyAlignment="1">
      <alignment vertical="center" wrapText="1"/>
    </xf>
    <xf numFmtId="0" fontId="77" fillId="33" borderId="25" xfId="0" applyFont="1" applyFill="1" applyBorder="1" applyAlignment="1">
      <alignment vertical="center" wrapText="1"/>
    </xf>
    <xf numFmtId="0" fontId="77" fillId="33" borderId="0" xfId="0" applyFont="1" applyFill="1" applyBorder="1" applyAlignment="1">
      <alignment vertical="center" wrapText="1"/>
    </xf>
    <xf numFmtId="0" fontId="77" fillId="33" borderId="10" xfId="0" applyFont="1" applyFill="1" applyBorder="1" applyAlignment="1">
      <alignment vertical="center" wrapText="1"/>
    </xf>
    <xf numFmtId="0" fontId="0" fillId="33" borderId="28" xfId="0" applyFont="1" applyFill="1" applyBorder="1" applyAlignment="1">
      <alignment vertical="center" wrapText="1"/>
    </xf>
    <xf numFmtId="0" fontId="0" fillId="33" borderId="29" xfId="0" applyFont="1" applyFill="1" applyBorder="1" applyAlignment="1">
      <alignment vertical="center" wrapText="1"/>
    </xf>
    <xf numFmtId="0" fontId="0" fillId="33" borderId="30" xfId="0" applyFont="1" applyFill="1" applyBorder="1" applyAlignment="1">
      <alignment vertical="center" wrapText="1"/>
    </xf>
    <xf numFmtId="0" fontId="78" fillId="35" borderId="31" xfId="0" applyFont="1" applyFill="1" applyBorder="1" applyAlignment="1">
      <alignment horizontal="center" vertical="center" wrapText="1"/>
    </xf>
    <xf numFmtId="0" fontId="78" fillId="35" borderId="32" xfId="0" applyFont="1" applyFill="1" applyBorder="1" applyAlignment="1">
      <alignment horizontal="center" vertical="center" wrapText="1"/>
    </xf>
    <xf numFmtId="0" fontId="78" fillId="35" borderId="33" xfId="0" applyFont="1" applyFill="1" applyBorder="1" applyAlignment="1">
      <alignment horizontal="center" vertical="center" wrapText="1"/>
    </xf>
    <xf numFmtId="0" fontId="61" fillId="33" borderId="34" xfId="0" applyFont="1" applyFill="1" applyBorder="1" applyAlignment="1">
      <alignment horizontal="left" vertical="center" wrapText="1" indent="7"/>
    </xf>
    <xf numFmtId="0" fontId="61" fillId="33" borderId="35" xfId="0" applyFont="1" applyFill="1" applyBorder="1" applyAlignment="1">
      <alignment horizontal="left" vertical="center" wrapText="1" indent="7"/>
    </xf>
    <xf numFmtId="0" fontId="61" fillId="33" borderId="36" xfId="0" applyFont="1" applyFill="1" applyBorder="1" applyAlignment="1">
      <alignment horizontal="left" vertical="center" wrapText="1" indent="7"/>
    </xf>
    <xf numFmtId="0" fontId="0" fillId="33" borderId="37" xfId="0" applyFont="1" applyFill="1" applyBorder="1" applyAlignment="1">
      <alignment vertical="center" wrapText="1"/>
    </xf>
    <xf numFmtId="0" fontId="0" fillId="33" borderId="38" xfId="0" applyFont="1" applyFill="1" applyBorder="1" applyAlignment="1">
      <alignment vertical="center" wrapText="1"/>
    </xf>
    <xf numFmtId="0" fontId="0" fillId="33" borderId="39" xfId="0" applyFont="1" applyFill="1" applyBorder="1" applyAlignment="1">
      <alignment vertical="center" wrapText="1"/>
    </xf>
    <xf numFmtId="0" fontId="77" fillId="33" borderId="40" xfId="0" applyFont="1" applyFill="1" applyBorder="1" applyAlignment="1">
      <alignment horizontal="center" vertical="center" wrapText="1"/>
    </xf>
    <xf numFmtId="0" fontId="77" fillId="33" borderId="41" xfId="0" applyFont="1" applyFill="1" applyBorder="1" applyAlignment="1">
      <alignment horizontal="center" vertical="center" wrapText="1"/>
    </xf>
    <xf numFmtId="0" fontId="77" fillId="33" borderId="42" xfId="0" applyFont="1" applyFill="1" applyBorder="1" applyAlignment="1">
      <alignment horizontal="center" vertical="center" wrapText="1"/>
    </xf>
    <xf numFmtId="0" fontId="77" fillId="33" borderId="25" xfId="0" applyFont="1" applyFill="1" applyBorder="1" applyAlignment="1">
      <alignment horizontal="center" vertical="center" wrapText="1"/>
    </xf>
    <xf numFmtId="0" fontId="77" fillId="33" borderId="0"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5" fillId="33" borderId="25" xfId="0" applyFont="1" applyFill="1" applyBorder="1" applyAlignment="1">
      <alignment vertical="center" wrapText="1"/>
    </xf>
    <xf numFmtId="0" fontId="75" fillId="33" borderId="0" xfId="0" applyFont="1" applyFill="1" applyBorder="1" applyAlignment="1">
      <alignment vertical="center" wrapText="1"/>
    </xf>
    <xf numFmtId="0" fontId="75" fillId="33" borderId="10" xfId="0" applyFont="1" applyFill="1" applyBorder="1" applyAlignment="1">
      <alignment vertical="center" wrapText="1"/>
    </xf>
    <xf numFmtId="0" fontId="74" fillId="33" borderId="25" xfId="0" applyFont="1" applyFill="1" applyBorder="1" applyAlignment="1">
      <alignment vertical="center" wrapText="1"/>
    </xf>
    <xf numFmtId="0" fontId="74" fillId="33" borderId="10" xfId="0" applyFont="1" applyFill="1" applyBorder="1" applyAlignment="1">
      <alignment vertical="center" wrapText="1"/>
    </xf>
    <xf numFmtId="0" fontId="0" fillId="33" borderId="26" xfId="0" applyFill="1" applyBorder="1" applyAlignment="1">
      <alignment vertical="top" wrapText="1"/>
    </xf>
    <xf numFmtId="0" fontId="0" fillId="33" borderId="11" xfId="0" applyFill="1" applyBorder="1" applyAlignment="1">
      <alignment vertical="top" wrapText="1"/>
    </xf>
    <xf numFmtId="0" fontId="69" fillId="33" borderId="13"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22"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9" fillId="33" borderId="43" xfId="0" applyFont="1" applyFill="1" applyBorder="1" applyAlignment="1">
      <alignment horizontal="center" vertical="center" wrapText="1"/>
    </xf>
    <xf numFmtId="0" fontId="69" fillId="33" borderId="22" xfId="0" applyFont="1" applyFill="1" applyBorder="1" applyAlignment="1">
      <alignment horizontal="left" vertical="center" wrapText="1" indent="10"/>
    </xf>
    <xf numFmtId="0" fontId="69" fillId="33" borderId="23" xfId="0" applyFont="1" applyFill="1" applyBorder="1" applyAlignment="1">
      <alignment horizontal="left" vertical="center" wrapText="1" indent="10"/>
    </xf>
    <xf numFmtId="0" fontId="69" fillId="33" borderId="43" xfId="0" applyFont="1" applyFill="1" applyBorder="1" applyAlignment="1">
      <alignment horizontal="left" vertical="center" wrapText="1" indent="10"/>
    </xf>
    <xf numFmtId="0" fontId="0" fillId="33" borderId="22" xfId="0" applyFont="1" applyFill="1" applyBorder="1" applyAlignment="1">
      <alignment vertical="center" wrapText="1"/>
    </xf>
    <xf numFmtId="0" fontId="0" fillId="33" borderId="43" xfId="0" applyFont="1" applyFill="1" applyBorder="1" applyAlignment="1">
      <alignment vertical="center" wrapText="1"/>
    </xf>
    <xf numFmtId="0" fontId="76" fillId="33" borderId="25" xfId="0" applyFont="1" applyFill="1" applyBorder="1" applyAlignment="1">
      <alignment vertical="center" wrapText="1"/>
    </xf>
    <xf numFmtId="0" fontId="76" fillId="33" borderId="0" xfId="0" applyFont="1" applyFill="1" applyBorder="1" applyAlignment="1">
      <alignment vertical="center" wrapText="1"/>
    </xf>
    <xf numFmtId="0" fontId="76" fillId="33" borderId="10" xfId="0" applyFont="1" applyFill="1" applyBorder="1" applyAlignment="1">
      <alignment vertical="center" wrapText="1"/>
    </xf>
    <xf numFmtId="0" fontId="69" fillId="33" borderId="26" xfId="0" applyFont="1" applyFill="1" applyBorder="1" applyAlignment="1">
      <alignment horizontal="center" vertical="center" wrapText="1"/>
    </xf>
    <xf numFmtId="0" fontId="58" fillId="33" borderId="24" xfId="0" applyFont="1" applyFill="1" applyBorder="1" applyAlignment="1">
      <alignment vertical="center" wrapText="1"/>
    </xf>
    <xf numFmtId="0" fontId="58" fillId="33" borderId="14" xfId="0" applyFont="1" applyFill="1" applyBorder="1" applyAlignment="1">
      <alignment vertical="center" wrapText="1"/>
    </xf>
    <xf numFmtId="0" fontId="69" fillId="33" borderId="25" xfId="0" applyFont="1" applyFill="1" applyBorder="1" applyAlignment="1">
      <alignment horizontal="left" vertical="center" wrapText="1" indent="1"/>
    </xf>
    <xf numFmtId="0" fontId="69" fillId="33" borderId="10" xfId="0" applyFont="1" applyFill="1" applyBorder="1" applyAlignment="1">
      <alignment horizontal="left" vertical="center" wrapText="1" indent="1"/>
    </xf>
    <xf numFmtId="0" fontId="0" fillId="33" borderId="24" xfId="0" applyFont="1" applyFill="1" applyBorder="1" applyAlignment="1">
      <alignment vertical="center" wrapText="1"/>
    </xf>
    <xf numFmtId="0" fontId="0" fillId="33" borderId="14" xfId="0" applyFont="1" applyFill="1" applyBorder="1" applyAlignment="1">
      <alignment vertical="center" wrapText="1"/>
    </xf>
    <xf numFmtId="0" fontId="0" fillId="33" borderId="26" xfId="0" applyFont="1" applyFill="1" applyBorder="1" applyAlignment="1">
      <alignment vertical="center" wrapText="1"/>
    </xf>
    <xf numFmtId="0" fontId="0" fillId="33" borderId="11" xfId="0" applyFont="1" applyFill="1" applyBorder="1" applyAlignment="1">
      <alignment vertical="center" wrapText="1"/>
    </xf>
    <xf numFmtId="0" fontId="0" fillId="33" borderId="23" xfId="0" applyFont="1" applyFill="1" applyBorder="1" applyAlignment="1">
      <alignment vertical="center" wrapText="1"/>
    </xf>
    <xf numFmtId="0" fontId="69" fillId="33" borderId="13" xfId="0" applyFont="1" applyFill="1" applyBorder="1" applyAlignment="1">
      <alignment horizontal="justify" vertical="center" wrapText="1"/>
    </xf>
    <xf numFmtId="0" fontId="69" fillId="33" borderId="12" xfId="0" applyFont="1" applyFill="1" applyBorder="1" applyAlignment="1">
      <alignment horizontal="justify" vertical="center" wrapText="1"/>
    </xf>
    <xf numFmtId="0" fontId="79" fillId="33" borderId="24" xfId="0" applyFont="1" applyFill="1" applyBorder="1" applyAlignment="1">
      <alignment vertical="center" wrapText="1"/>
    </xf>
    <xf numFmtId="0" fontId="79" fillId="33" borderId="27" xfId="0" applyFont="1" applyFill="1" applyBorder="1" applyAlignment="1">
      <alignment vertical="center" wrapText="1"/>
    </xf>
    <xf numFmtId="0" fontId="79" fillId="33" borderId="14" xfId="0" applyFont="1" applyFill="1" applyBorder="1" applyAlignment="1">
      <alignment vertical="center" wrapText="1"/>
    </xf>
    <xf numFmtId="0" fontId="69" fillId="33" borderId="20" xfId="0" applyFont="1" applyFill="1" applyBorder="1" applyAlignment="1">
      <alignment vertical="center" wrapText="1"/>
    </xf>
    <xf numFmtId="0" fontId="60" fillId="33" borderId="26" xfId="0" applyFont="1" applyFill="1" applyBorder="1" applyAlignment="1">
      <alignment horizontal="right" vertical="center" wrapText="1"/>
    </xf>
    <xf numFmtId="0" fontId="60" fillId="33" borderId="44" xfId="0" applyFont="1" applyFill="1" applyBorder="1" applyAlignment="1">
      <alignment horizontal="right" vertical="center" wrapText="1"/>
    </xf>
    <xf numFmtId="0" fontId="55" fillId="33" borderId="22" xfId="0" applyFont="1" applyFill="1" applyBorder="1" applyAlignment="1">
      <alignment vertical="center" wrapText="1"/>
    </xf>
    <xf numFmtId="0" fontId="55" fillId="33" borderId="43"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146"/>
  <sheetViews>
    <sheetView tabSelected="1" zoomScalePageLayoutView="0" workbookViewId="0" topLeftCell="A110">
      <selection activeCell="L19" sqref="L19"/>
    </sheetView>
  </sheetViews>
  <sheetFormatPr defaultColWidth="9.140625" defaultRowHeight="15"/>
  <cols>
    <col min="2" max="2" width="9.28125" style="0" bestFit="1" customWidth="1"/>
    <col min="3" max="3" width="56.7109375" style="0" customWidth="1"/>
    <col min="4" max="4" width="9.57421875" style="0" bestFit="1" customWidth="1"/>
    <col min="5" max="5" width="9.00390625" style="0" customWidth="1"/>
    <col min="6" max="6" width="9.7109375" style="0" bestFit="1" customWidth="1"/>
    <col min="7" max="7" width="9.28125" style="0" bestFit="1" customWidth="1"/>
    <col min="8" max="8" width="9.7109375" style="0" bestFit="1" customWidth="1"/>
  </cols>
  <sheetData>
    <row r="1" ht="15.75" thickBot="1"/>
    <row r="2" spans="2:8" ht="15.75" thickBot="1">
      <c r="B2" s="67" t="s">
        <v>109</v>
      </c>
      <c r="C2" s="68"/>
      <c r="D2" s="68"/>
      <c r="E2" s="68"/>
      <c r="F2" s="68"/>
      <c r="G2" s="68"/>
      <c r="H2" s="68"/>
    </row>
    <row r="3" spans="2:8" ht="15">
      <c r="B3" s="69" t="s">
        <v>113</v>
      </c>
      <c r="C3" s="30"/>
      <c r="D3" s="30"/>
      <c r="E3" s="30"/>
      <c r="F3" s="30"/>
      <c r="G3" s="69" t="s">
        <v>5</v>
      </c>
      <c r="H3" s="30"/>
    </row>
    <row r="4" spans="2:8" ht="33.75">
      <c r="B4" s="70"/>
      <c r="C4" s="5" t="s">
        <v>0</v>
      </c>
      <c r="D4" s="4" t="s">
        <v>1</v>
      </c>
      <c r="E4" s="5" t="s">
        <v>2</v>
      </c>
      <c r="F4" s="4" t="s">
        <v>4</v>
      </c>
      <c r="G4" s="70"/>
      <c r="H4" s="5" t="s">
        <v>6</v>
      </c>
    </row>
    <row r="5" spans="2:8" ht="15.75" thickBot="1">
      <c r="B5" s="71"/>
      <c r="C5" s="31"/>
      <c r="D5" s="31"/>
      <c r="E5" s="7" t="s">
        <v>3</v>
      </c>
      <c r="F5" s="31"/>
      <c r="G5" s="71"/>
      <c r="H5" s="31"/>
    </row>
    <row r="6" spans="2:8" ht="15.75" thickBot="1">
      <c r="B6" s="6">
        <v>0</v>
      </c>
      <c r="C6" s="7">
        <v>1</v>
      </c>
      <c r="D6" s="7">
        <v>2</v>
      </c>
      <c r="E6" s="7">
        <v>3</v>
      </c>
      <c r="F6" s="7">
        <v>4</v>
      </c>
      <c r="G6" s="7">
        <v>5</v>
      </c>
      <c r="H6" s="7">
        <v>6</v>
      </c>
    </row>
    <row r="7" spans="2:8" ht="15.75" thickBot="1">
      <c r="B7" s="32" t="s">
        <v>114</v>
      </c>
      <c r="C7" s="9" t="s">
        <v>7</v>
      </c>
      <c r="D7" s="33">
        <v>529.67</v>
      </c>
      <c r="E7" s="33"/>
      <c r="F7" s="33">
        <f>E7*D7</f>
        <v>0</v>
      </c>
      <c r="G7" s="33"/>
      <c r="H7" s="33">
        <f>G7*D7</f>
        <v>0</v>
      </c>
    </row>
    <row r="8" spans="2:8" ht="15.75" thickBot="1">
      <c r="B8" s="32" t="s">
        <v>115</v>
      </c>
      <c r="C8" s="9" t="s">
        <v>8</v>
      </c>
      <c r="D8" s="33">
        <v>394.39</v>
      </c>
      <c r="E8" s="33"/>
      <c r="F8" s="33">
        <f aca="true" t="shared" si="0" ref="F8:F31">E8*D8</f>
        <v>0</v>
      </c>
      <c r="G8" s="33"/>
      <c r="H8" s="33">
        <f aca="true" t="shared" si="1" ref="H8:H31">G8*D8</f>
        <v>0</v>
      </c>
    </row>
    <row r="9" spans="2:8" ht="15.75" thickBot="1">
      <c r="B9" s="32" t="s">
        <v>116</v>
      </c>
      <c r="C9" s="9" t="s">
        <v>9</v>
      </c>
      <c r="D9" s="33">
        <v>392.55</v>
      </c>
      <c r="E9" s="33"/>
      <c r="F9" s="33">
        <f t="shared" si="0"/>
        <v>0</v>
      </c>
      <c r="G9" s="33"/>
      <c r="H9" s="33">
        <f t="shared" si="1"/>
        <v>0</v>
      </c>
    </row>
    <row r="10" spans="2:8" ht="15.75" thickBot="1">
      <c r="B10" s="32" t="s">
        <v>117</v>
      </c>
      <c r="C10" s="9" t="s">
        <v>10</v>
      </c>
      <c r="D10" s="33">
        <v>456.04</v>
      </c>
      <c r="E10" s="33"/>
      <c r="F10" s="33">
        <f t="shared" si="0"/>
        <v>0</v>
      </c>
      <c r="G10" s="33"/>
      <c r="H10" s="33">
        <f t="shared" si="1"/>
        <v>0</v>
      </c>
    </row>
    <row r="11" spans="2:8" ht="15.75" thickBot="1">
      <c r="B11" s="32" t="s">
        <v>118</v>
      </c>
      <c r="C11" s="9" t="s">
        <v>11</v>
      </c>
      <c r="D11" s="33">
        <v>302.81</v>
      </c>
      <c r="E11" s="33"/>
      <c r="F11" s="33">
        <f t="shared" si="0"/>
        <v>0</v>
      </c>
      <c r="G11" s="33"/>
      <c r="H11" s="33">
        <f t="shared" si="1"/>
        <v>0</v>
      </c>
    </row>
    <row r="12" spans="2:8" ht="15.75" thickBot="1">
      <c r="B12" s="32" t="s">
        <v>119</v>
      </c>
      <c r="C12" s="9" t="s">
        <v>12</v>
      </c>
      <c r="D12" s="33">
        <v>640.66</v>
      </c>
      <c r="E12" s="33"/>
      <c r="F12" s="33">
        <f t="shared" si="0"/>
        <v>0</v>
      </c>
      <c r="G12" s="33"/>
      <c r="H12" s="33">
        <f t="shared" si="1"/>
        <v>0</v>
      </c>
    </row>
    <row r="13" spans="2:8" ht="15.75" thickBot="1">
      <c r="B13" s="32" t="s">
        <v>120</v>
      </c>
      <c r="C13" s="9" t="s">
        <v>13</v>
      </c>
      <c r="D13" s="33">
        <v>822.98</v>
      </c>
      <c r="E13" s="33"/>
      <c r="F13" s="33">
        <f t="shared" si="0"/>
        <v>0</v>
      </c>
      <c r="G13" s="33"/>
      <c r="H13" s="33">
        <f t="shared" si="1"/>
        <v>0</v>
      </c>
    </row>
    <row r="14" spans="2:8" ht="15.75" thickBot="1">
      <c r="B14" s="32" t="s">
        <v>121</v>
      </c>
      <c r="C14" s="9" t="s">
        <v>14</v>
      </c>
      <c r="D14" s="33">
        <v>416.58</v>
      </c>
      <c r="E14" s="33"/>
      <c r="F14" s="33">
        <f t="shared" si="0"/>
        <v>0</v>
      </c>
      <c r="G14" s="33"/>
      <c r="H14" s="33">
        <f t="shared" si="1"/>
        <v>0</v>
      </c>
    </row>
    <row r="15" spans="2:8" ht="15.75" thickBot="1">
      <c r="B15" s="32" t="s">
        <v>122</v>
      </c>
      <c r="C15" s="9" t="s">
        <v>15</v>
      </c>
      <c r="D15" s="33">
        <v>488.31</v>
      </c>
      <c r="E15" s="33"/>
      <c r="F15" s="33">
        <f t="shared" si="0"/>
        <v>0</v>
      </c>
      <c r="G15" s="33"/>
      <c r="H15" s="33">
        <f t="shared" si="1"/>
        <v>0</v>
      </c>
    </row>
    <row r="16" spans="2:8" ht="15.75" thickBot="1">
      <c r="B16" s="32" t="s">
        <v>123</v>
      </c>
      <c r="C16" s="9" t="s">
        <v>16</v>
      </c>
      <c r="D16" s="33">
        <v>387.25</v>
      </c>
      <c r="E16" s="33"/>
      <c r="F16" s="33">
        <f t="shared" si="0"/>
        <v>0</v>
      </c>
      <c r="G16" s="33"/>
      <c r="H16" s="33">
        <f t="shared" si="1"/>
        <v>0</v>
      </c>
    </row>
    <row r="17" spans="2:8" ht="23.25" thickBot="1">
      <c r="B17" s="32" t="s">
        <v>124</v>
      </c>
      <c r="C17" s="9" t="s">
        <v>17</v>
      </c>
      <c r="D17" s="33">
        <v>3120.62</v>
      </c>
      <c r="E17" s="33"/>
      <c r="F17" s="33">
        <f t="shared" si="0"/>
        <v>0</v>
      </c>
      <c r="G17" s="33"/>
      <c r="H17" s="33">
        <f t="shared" si="1"/>
        <v>0</v>
      </c>
    </row>
    <row r="18" spans="2:8" ht="15.75" thickBot="1">
      <c r="B18" s="32" t="s">
        <v>125</v>
      </c>
      <c r="C18" s="9" t="s">
        <v>18</v>
      </c>
      <c r="D18" s="33">
        <v>1245.24</v>
      </c>
      <c r="E18" s="33"/>
      <c r="F18" s="33">
        <f t="shared" si="0"/>
        <v>0</v>
      </c>
      <c r="G18" s="33"/>
      <c r="H18" s="33">
        <f t="shared" si="1"/>
        <v>0</v>
      </c>
    </row>
    <row r="19" spans="2:8" ht="34.5" thickBot="1">
      <c r="B19" s="32" t="s">
        <v>126</v>
      </c>
      <c r="C19" s="9" t="s">
        <v>19</v>
      </c>
      <c r="D19" s="33">
        <v>1254.08</v>
      </c>
      <c r="E19" s="33"/>
      <c r="F19" s="33">
        <f t="shared" si="0"/>
        <v>0</v>
      </c>
      <c r="G19" s="33"/>
      <c r="H19" s="33">
        <f t="shared" si="1"/>
        <v>0</v>
      </c>
    </row>
    <row r="20" spans="2:8" ht="15.75" thickBot="1">
      <c r="B20" s="32" t="s">
        <v>127</v>
      </c>
      <c r="C20" s="9" t="s">
        <v>20</v>
      </c>
      <c r="D20" s="33">
        <v>1918.29</v>
      </c>
      <c r="E20" s="33"/>
      <c r="F20" s="33">
        <f t="shared" si="0"/>
        <v>0</v>
      </c>
      <c r="G20" s="33"/>
      <c r="H20" s="33">
        <f t="shared" si="1"/>
        <v>0</v>
      </c>
    </row>
    <row r="21" spans="2:8" ht="15.75" thickBot="1">
      <c r="B21" s="32" t="s">
        <v>128</v>
      </c>
      <c r="C21" s="9" t="s">
        <v>21</v>
      </c>
      <c r="D21" s="33">
        <v>3927.92</v>
      </c>
      <c r="E21" s="33"/>
      <c r="F21" s="33">
        <f t="shared" si="0"/>
        <v>0</v>
      </c>
      <c r="G21" s="33"/>
      <c r="H21" s="33">
        <f t="shared" si="1"/>
        <v>0</v>
      </c>
    </row>
    <row r="22" spans="2:8" ht="15.75" thickBot="1">
      <c r="B22" s="32" t="s">
        <v>129</v>
      </c>
      <c r="C22" s="9" t="s">
        <v>22</v>
      </c>
      <c r="D22" s="33">
        <v>612.65</v>
      </c>
      <c r="E22" s="33"/>
      <c r="F22" s="33">
        <f t="shared" si="0"/>
        <v>0</v>
      </c>
      <c r="G22" s="33"/>
      <c r="H22" s="33">
        <f t="shared" si="1"/>
        <v>0</v>
      </c>
    </row>
    <row r="23" spans="2:8" ht="15.75" thickBot="1">
      <c r="B23" s="32" t="s">
        <v>130</v>
      </c>
      <c r="C23" s="9" t="s">
        <v>23</v>
      </c>
      <c r="D23" s="33">
        <v>501.37</v>
      </c>
      <c r="E23" s="33"/>
      <c r="F23" s="33">
        <f t="shared" si="0"/>
        <v>0</v>
      </c>
      <c r="G23" s="33"/>
      <c r="H23" s="33">
        <f t="shared" si="1"/>
        <v>0</v>
      </c>
    </row>
    <row r="24" spans="2:8" ht="15.75" thickBot="1">
      <c r="B24" s="32" t="s">
        <v>131</v>
      </c>
      <c r="C24" s="9" t="s">
        <v>24</v>
      </c>
      <c r="D24" s="33">
        <v>574.46</v>
      </c>
      <c r="E24" s="33"/>
      <c r="F24" s="33">
        <f t="shared" si="0"/>
        <v>0</v>
      </c>
      <c r="G24" s="33"/>
      <c r="H24" s="33">
        <f t="shared" si="1"/>
        <v>0</v>
      </c>
    </row>
    <row r="25" spans="2:8" ht="15.75" thickBot="1">
      <c r="B25" s="32" t="s">
        <v>132</v>
      </c>
      <c r="C25" s="9" t="s">
        <v>25</v>
      </c>
      <c r="D25" s="33">
        <v>1522.65</v>
      </c>
      <c r="E25" s="33"/>
      <c r="F25" s="33">
        <f t="shared" si="0"/>
        <v>0</v>
      </c>
      <c r="G25" s="33"/>
      <c r="H25" s="33">
        <f t="shared" si="1"/>
        <v>0</v>
      </c>
    </row>
    <row r="26" spans="2:8" ht="23.25" thickBot="1">
      <c r="B26" s="32" t="s">
        <v>133</v>
      </c>
      <c r="C26" s="9" t="s">
        <v>26</v>
      </c>
      <c r="D26" s="33">
        <v>274.04</v>
      </c>
      <c r="E26" s="33"/>
      <c r="F26" s="33">
        <f t="shared" si="0"/>
        <v>0</v>
      </c>
      <c r="G26" s="33"/>
      <c r="H26" s="33">
        <f t="shared" si="1"/>
        <v>0</v>
      </c>
    </row>
    <row r="27" spans="2:8" ht="15.75" thickBot="1">
      <c r="B27" s="32" t="s">
        <v>134</v>
      </c>
      <c r="C27" s="9" t="s">
        <v>27</v>
      </c>
      <c r="D27" s="33">
        <v>247.6</v>
      </c>
      <c r="E27" s="33"/>
      <c r="F27" s="33">
        <f t="shared" si="0"/>
        <v>0</v>
      </c>
      <c r="G27" s="33"/>
      <c r="H27" s="33">
        <f t="shared" si="1"/>
        <v>0</v>
      </c>
    </row>
    <row r="28" spans="2:8" ht="15.75" thickBot="1">
      <c r="B28" s="32" t="s">
        <v>135</v>
      </c>
      <c r="C28" s="9" t="s">
        <v>28</v>
      </c>
      <c r="D28" s="33">
        <v>399.52</v>
      </c>
      <c r="E28" s="33"/>
      <c r="F28" s="33">
        <f t="shared" si="0"/>
        <v>0</v>
      </c>
      <c r="G28" s="33"/>
      <c r="H28" s="33">
        <f t="shared" si="1"/>
        <v>0</v>
      </c>
    </row>
    <row r="29" spans="2:8" ht="15.75" thickBot="1">
      <c r="B29" s="32" t="s">
        <v>136</v>
      </c>
      <c r="C29" s="9" t="s">
        <v>29</v>
      </c>
      <c r="D29" s="33">
        <v>47</v>
      </c>
      <c r="E29" s="33"/>
      <c r="F29" s="33">
        <f t="shared" si="0"/>
        <v>0</v>
      </c>
      <c r="G29" s="33"/>
      <c r="H29" s="33">
        <f t="shared" si="1"/>
        <v>0</v>
      </c>
    </row>
    <row r="30" spans="2:8" ht="45.75" thickBot="1">
      <c r="B30" s="32" t="s">
        <v>137</v>
      </c>
      <c r="C30" s="9" t="s">
        <v>30</v>
      </c>
      <c r="D30" s="33">
        <v>812.88</v>
      </c>
      <c r="E30" s="33"/>
      <c r="F30" s="33">
        <f t="shared" si="0"/>
        <v>0</v>
      </c>
      <c r="G30" s="33"/>
      <c r="H30" s="33">
        <f>G30*D30</f>
        <v>0</v>
      </c>
    </row>
    <row r="31" spans="2:8" ht="23.25" thickBot="1">
      <c r="B31" s="32" t="s">
        <v>138</v>
      </c>
      <c r="C31" s="9" t="s">
        <v>31</v>
      </c>
      <c r="D31" s="33">
        <v>816.04</v>
      </c>
      <c r="E31" s="33"/>
      <c r="F31" s="33">
        <f t="shared" si="0"/>
        <v>0</v>
      </c>
      <c r="G31" s="33"/>
      <c r="H31" s="33">
        <f t="shared" si="1"/>
        <v>0</v>
      </c>
    </row>
    <row r="32" spans="2:8" ht="15">
      <c r="B32" s="64" t="s">
        <v>139</v>
      </c>
      <c r="C32" s="11" t="s">
        <v>32</v>
      </c>
      <c r="D32" s="64">
        <v>7113.49</v>
      </c>
      <c r="E32" s="64"/>
      <c r="F32" s="64">
        <f>D32*E32</f>
        <v>0</v>
      </c>
      <c r="G32" s="64"/>
      <c r="H32" s="64">
        <v>0</v>
      </c>
    </row>
    <row r="33" spans="2:8" ht="15">
      <c r="B33" s="65"/>
      <c r="C33" s="11" t="s">
        <v>33</v>
      </c>
      <c r="D33" s="65"/>
      <c r="E33" s="65"/>
      <c r="F33" s="65"/>
      <c r="G33" s="65"/>
      <c r="H33" s="65"/>
    </row>
    <row r="34" spans="2:8" ht="15">
      <c r="B34" s="65"/>
      <c r="C34" s="11" t="s">
        <v>34</v>
      </c>
      <c r="D34" s="65"/>
      <c r="E34" s="65"/>
      <c r="F34" s="65"/>
      <c r="G34" s="65"/>
      <c r="H34" s="65"/>
    </row>
    <row r="35" spans="2:8" ht="15">
      <c r="B35" s="65"/>
      <c r="C35" s="11" t="s">
        <v>35</v>
      </c>
      <c r="D35" s="65"/>
      <c r="E35" s="65"/>
      <c r="F35" s="65"/>
      <c r="G35" s="65"/>
      <c r="H35" s="65"/>
    </row>
    <row r="36" spans="2:8" ht="15">
      <c r="B36" s="65"/>
      <c r="C36" s="11" t="s">
        <v>36</v>
      </c>
      <c r="D36" s="65"/>
      <c r="E36" s="65"/>
      <c r="F36" s="65"/>
      <c r="G36" s="65"/>
      <c r="H36" s="65"/>
    </row>
    <row r="37" spans="2:8" ht="15">
      <c r="B37" s="65"/>
      <c r="C37" s="11" t="s">
        <v>37</v>
      </c>
      <c r="D37" s="65"/>
      <c r="E37" s="65"/>
      <c r="F37" s="65"/>
      <c r="G37" s="65"/>
      <c r="H37" s="65"/>
    </row>
    <row r="38" spans="2:8" ht="22.5">
      <c r="B38" s="65"/>
      <c r="C38" s="11" t="s">
        <v>38</v>
      </c>
      <c r="D38" s="65"/>
      <c r="E38" s="65"/>
      <c r="F38" s="65"/>
      <c r="G38" s="65"/>
      <c r="H38" s="65"/>
    </row>
    <row r="39" spans="2:8" ht="15">
      <c r="B39" s="65"/>
      <c r="C39" s="11" t="s">
        <v>39</v>
      </c>
      <c r="D39" s="65"/>
      <c r="E39" s="65"/>
      <c r="F39" s="65"/>
      <c r="G39" s="65"/>
      <c r="H39" s="65"/>
    </row>
    <row r="40" spans="2:8" ht="15.75" thickBot="1">
      <c r="B40" s="66"/>
      <c r="C40" s="9" t="s">
        <v>40</v>
      </c>
      <c r="D40" s="66"/>
      <c r="E40" s="66"/>
      <c r="F40" s="66"/>
      <c r="G40" s="66"/>
      <c r="H40" s="66"/>
    </row>
    <row r="41" spans="2:8" ht="15">
      <c r="B41" s="64" t="s">
        <v>140</v>
      </c>
      <c r="C41" s="11" t="s">
        <v>41</v>
      </c>
      <c r="D41" s="64">
        <v>7914.85</v>
      </c>
      <c r="E41" s="64"/>
      <c r="F41" s="64">
        <f>E41*D41</f>
        <v>0</v>
      </c>
      <c r="G41" s="64"/>
      <c r="H41" s="64">
        <v>0</v>
      </c>
    </row>
    <row r="42" spans="2:8" ht="15">
      <c r="B42" s="65"/>
      <c r="C42" s="11" t="s">
        <v>33</v>
      </c>
      <c r="D42" s="65"/>
      <c r="E42" s="65"/>
      <c r="F42" s="65"/>
      <c r="G42" s="65"/>
      <c r="H42" s="65"/>
    </row>
    <row r="43" spans="2:8" ht="15">
      <c r="B43" s="65"/>
      <c r="C43" s="11" t="s">
        <v>34</v>
      </c>
      <c r="D43" s="65"/>
      <c r="E43" s="65"/>
      <c r="F43" s="65"/>
      <c r="G43" s="65"/>
      <c r="H43" s="65"/>
    </row>
    <row r="44" spans="2:8" ht="15">
      <c r="B44" s="65"/>
      <c r="C44" s="11" t="s">
        <v>35</v>
      </c>
      <c r="D44" s="65"/>
      <c r="E44" s="65"/>
      <c r="F44" s="65"/>
      <c r="G44" s="65"/>
      <c r="H44" s="65"/>
    </row>
    <row r="45" spans="2:8" ht="15">
      <c r="B45" s="65"/>
      <c r="C45" s="11" t="s">
        <v>36</v>
      </c>
      <c r="D45" s="65"/>
      <c r="E45" s="65"/>
      <c r="F45" s="65"/>
      <c r="G45" s="65"/>
      <c r="H45" s="65"/>
    </row>
    <row r="46" spans="2:8" ht="15">
      <c r="B46" s="65"/>
      <c r="C46" s="11" t="s">
        <v>37</v>
      </c>
      <c r="D46" s="65"/>
      <c r="E46" s="65"/>
      <c r="F46" s="65"/>
      <c r="G46" s="65"/>
      <c r="H46" s="65"/>
    </row>
    <row r="47" spans="2:8" ht="22.5">
      <c r="B47" s="65"/>
      <c r="C47" s="11" t="s">
        <v>38</v>
      </c>
      <c r="D47" s="65"/>
      <c r="E47" s="65"/>
      <c r="F47" s="65"/>
      <c r="G47" s="65"/>
      <c r="H47" s="65"/>
    </row>
    <row r="48" spans="2:8" ht="15">
      <c r="B48" s="65"/>
      <c r="C48" s="11" t="s">
        <v>39</v>
      </c>
      <c r="D48" s="65"/>
      <c r="E48" s="65"/>
      <c r="F48" s="65"/>
      <c r="G48" s="65"/>
      <c r="H48" s="65"/>
    </row>
    <row r="49" spans="2:8" ht="15.75" thickBot="1">
      <c r="B49" s="66"/>
      <c r="C49" s="9" t="s">
        <v>40</v>
      </c>
      <c r="D49" s="66"/>
      <c r="E49" s="66"/>
      <c r="F49" s="66"/>
      <c r="G49" s="66"/>
      <c r="H49" s="66"/>
    </row>
    <row r="50" spans="2:8" ht="15">
      <c r="B50" s="64" t="s">
        <v>141</v>
      </c>
      <c r="C50" s="13" t="s">
        <v>42</v>
      </c>
      <c r="D50" s="64">
        <v>37209.23</v>
      </c>
      <c r="E50" s="64"/>
      <c r="F50" s="64">
        <f>E50*D50</f>
        <v>0</v>
      </c>
      <c r="G50" s="64"/>
      <c r="H50" s="64">
        <v>0</v>
      </c>
    </row>
    <row r="51" spans="2:8" ht="15">
      <c r="B51" s="65"/>
      <c r="C51" s="11" t="s">
        <v>33</v>
      </c>
      <c r="D51" s="65"/>
      <c r="E51" s="65"/>
      <c r="F51" s="65"/>
      <c r="G51" s="65"/>
      <c r="H51" s="65"/>
    </row>
    <row r="52" spans="2:8" ht="15">
      <c r="B52" s="65"/>
      <c r="C52" s="11" t="s">
        <v>34</v>
      </c>
      <c r="D52" s="65"/>
      <c r="E52" s="65"/>
      <c r="F52" s="65"/>
      <c r="G52" s="65"/>
      <c r="H52" s="65"/>
    </row>
    <row r="53" spans="2:8" ht="15">
      <c r="B53" s="65"/>
      <c r="C53" s="11" t="s">
        <v>35</v>
      </c>
      <c r="D53" s="65"/>
      <c r="E53" s="65"/>
      <c r="F53" s="65"/>
      <c r="G53" s="65"/>
      <c r="H53" s="65"/>
    </row>
    <row r="54" spans="2:8" ht="15">
      <c r="B54" s="65"/>
      <c r="C54" s="11" t="s">
        <v>36</v>
      </c>
      <c r="D54" s="65"/>
      <c r="E54" s="65"/>
      <c r="F54" s="65"/>
      <c r="G54" s="65"/>
      <c r="H54" s="65"/>
    </row>
    <row r="55" spans="2:8" ht="15">
      <c r="B55" s="65"/>
      <c r="C55" s="11" t="s">
        <v>37</v>
      </c>
      <c r="D55" s="65"/>
      <c r="E55" s="65"/>
      <c r="F55" s="65"/>
      <c r="G55" s="65"/>
      <c r="H55" s="65"/>
    </row>
    <row r="56" spans="2:8" ht="22.5">
      <c r="B56" s="65"/>
      <c r="C56" s="11" t="s">
        <v>38</v>
      </c>
      <c r="D56" s="65"/>
      <c r="E56" s="65"/>
      <c r="F56" s="65"/>
      <c r="G56" s="65"/>
      <c r="H56" s="65"/>
    </row>
    <row r="57" spans="2:8" ht="15">
      <c r="B57" s="65"/>
      <c r="C57" s="11" t="s">
        <v>39</v>
      </c>
      <c r="D57" s="65"/>
      <c r="E57" s="65"/>
      <c r="F57" s="65"/>
      <c r="G57" s="65"/>
      <c r="H57" s="65"/>
    </row>
    <row r="58" spans="2:8" ht="15.75" thickBot="1">
      <c r="B58" s="66"/>
      <c r="C58" s="9" t="s">
        <v>40</v>
      </c>
      <c r="D58" s="66"/>
      <c r="E58" s="66"/>
      <c r="F58" s="66"/>
      <c r="G58" s="66"/>
      <c r="H58" s="66"/>
    </row>
    <row r="59" spans="2:8" ht="15">
      <c r="B59" s="64" t="s">
        <v>142</v>
      </c>
      <c r="C59" s="11" t="s">
        <v>43</v>
      </c>
      <c r="D59" s="64">
        <v>25638.04</v>
      </c>
      <c r="E59" s="64"/>
      <c r="F59" s="64">
        <f>E59*D59</f>
        <v>0</v>
      </c>
      <c r="G59" s="64"/>
      <c r="H59" s="64">
        <v>0</v>
      </c>
    </row>
    <row r="60" spans="2:8" ht="15">
      <c r="B60" s="65"/>
      <c r="C60" s="11" t="s">
        <v>44</v>
      </c>
      <c r="D60" s="65"/>
      <c r="E60" s="65"/>
      <c r="F60" s="65"/>
      <c r="G60" s="65"/>
      <c r="H60" s="65"/>
    </row>
    <row r="61" spans="2:8" ht="15">
      <c r="B61" s="65"/>
      <c r="C61" s="11" t="s">
        <v>45</v>
      </c>
      <c r="D61" s="65"/>
      <c r="E61" s="65"/>
      <c r="F61" s="65"/>
      <c r="G61" s="65"/>
      <c r="H61" s="65"/>
    </row>
    <row r="62" spans="2:8" ht="15">
      <c r="B62" s="65"/>
      <c r="C62" s="11" t="s">
        <v>46</v>
      </c>
      <c r="D62" s="65"/>
      <c r="E62" s="65"/>
      <c r="F62" s="65"/>
      <c r="G62" s="65"/>
      <c r="H62" s="65"/>
    </row>
    <row r="63" spans="2:8" ht="15.75" thickBot="1">
      <c r="B63" s="66"/>
      <c r="C63" s="9" t="s">
        <v>47</v>
      </c>
      <c r="D63" s="66"/>
      <c r="E63" s="66"/>
      <c r="F63" s="66"/>
      <c r="G63" s="66"/>
      <c r="H63" s="66"/>
    </row>
    <row r="64" spans="2:8" ht="15">
      <c r="B64" s="64" t="s">
        <v>143</v>
      </c>
      <c r="C64" s="11" t="s">
        <v>48</v>
      </c>
      <c r="D64" s="64">
        <v>96808.28</v>
      </c>
      <c r="E64" s="64"/>
      <c r="F64" s="64">
        <f>E64*D64</f>
        <v>0</v>
      </c>
      <c r="G64" s="64"/>
      <c r="H64" s="64">
        <v>0</v>
      </c>
    </row>
    <row r="65" spans="2:8" ht="15">
      <c r="B65" s="65"/>
      <c r="C65" s="11" t="s">
        <v>44</v>
      </c>
      <c r="D65" s="65"/>
      <c r="E65" s="65"/>
      <c r="F65" s="65"/>
      <c r="G65" s="65"/>
      <c r="H65" s="65"/>
    </row>
    <row r="66" spans="2:8" ht="15">
      <c r="B66" s="65"/>
      <c r="C66" s="11" t="s">
        <v>45</v>
      </c>
      <c r="D66" s="65"/>
      <c r="E66" s="65"/>
      <c r="F66" s="65"/>
      <c r="G66" s="65"/>
      <c r="H66" s="65"/>
    </row>
    <row r="67" spans="2:8" ht="15.75" thickBot="1">
      <c r="B67" s="66"/>
      <c r="C67" s="9" t="s">
        <v>46</v>
      </c>
      <c r="D67" s="66"/>
      <c r="E67" s="66"/>
      <c r="F67" s="66"/>
      <c r="G67" s="66"/>
      <c r="H67" s="66"/>
    </row>
    <row r="68" spans="2:8" ht="34.5" thickBot="1">
      <c r="B68" s="32" t="s">
        <v>144</v>
      </c>
      <c r="C68" s="9" t="s">
        <v>49</v>
      </c>
      <c r="D68" s="33">
        <v>256.84</v>
      </c>
      <c r="E68" s="33"/>
      <c r="F68" s="33">
        <f>E68*D68</f>
        <v>0</v>
      </c>
      <c r="G68" s="33"/>
      <c r="H68" s="33">
        <f>G68*D68</f>
        <v>0</v>
      </c>
    </row>
    <row r="69" spans="2:8" ht="15.75" thickBot="1">
      <c r="B69" s="32" t="s">
        <v>145</v>
      </c>
      <c r="C69" s="9" t="s">
        <v>50</v>
      </c>
      <c r="D69" s="33">
        <v>980.6</v>
      </c>
      <c r="E69" s="33"/>
      <c r="F69" s="33">
        <f>E69*D69</f>
        <v>0</v>
      </c>
      <c r="G69" s="33"/>
      <c r="H69" s="33">
        <f>G69*D69</f>
        <v>0</v>
      </c>
    </row>
    <row r="70" spans="2:8" ht="34.5" thickBot="1">
      <c r="B70" s="32" t="s">
        <v>146</v>
      </c>
      <c r="C70" s="9" t="s">
        <v>51</v>
      </c>
      <c r="D70" s="33">
        <v>468.58</v>
      </c>
      <c r="E70" s="33"/>
      <c r="F70" s="33">
        <f>E70*D70</f>
        <v>0</v>
      </c>
      <c r="G70" s="33"/>
      <c r="H70" s="33">
        <f>G70*D70</f>
        <v>0</v>
      </c>
    </row>
    <row r="71" spans="2:8" ht="23.25" thickBot="1">
      <c r="B71" s="32" t="s">
        <v>147</v>
      </c>
      <c r="C71" s="9" t="s">
        <v>52</v>
      </c>
      <c r="D71" s="33">
        <v>632.35</v>
      </c>
      <c r="E71" s="33"/>
      <c r="F71" s="33">
        <f>E71*D71</f>
        <v>0</v>
      </c>
      <c r="G71" s="33"/>
      <c r="H71" s="33">
        <f>G71*D71</f>
        <v>0</v>
      </c>
    </row>
    <row r="72" spans="2:8" ht="15">
      <c r="B72" s="64" t="s">
        <v>148</v>
      </c>
      <c r="C72" s="11" t="s">
        <v>53</v>
      </c>
      <c r="D72" s="64">
        <v>3173.7</v>
      </c>
      <c r="E72" s="64"/>
      <c r="F72" s="64">
        <f>E72*D72</f>
        <v>0</v>
      </c>
      <c r="G72" s="64"/>
      <c r="H72" s="64">
        <v>0</v>
      </c>
    </row>
    <row r="73" spans="2:8" ht="15">
      <c r="B73" s="65"/>
      <c r="C73" s="11" t="s">
        <v>54</v>
      </c>
      <c r="D73" s="65"/>
      <c r="E73" s="65"/>
      <c r="F73" s="65"/>
      <c r="G73" s="65"/>
      <c r="H73" s="65"/>
    </row>
    <row r="74" spans="2:8" ht="15">
      <c r="B74" s="65"/>
      <c r="C74" s="11" t="s">
        <v>55</v>
      </c>
      <c r="D74" s="65"/>
      <c r="E74" s="65"/>
      <c r="F74" s="65"/>
      <c r="G74" s="65"/>
      <c r="H74" s="65"/>
    </row>
    <row r="75" spans="2:8" ht="23.25" thickBot="1">
      <c r="B75" s="66"/>
      <c r="C75" s="9" t="s">
        <v>56</v>
      </c>
      <c r="D75" s="66"/>
      <c r="E75" s="66"/>
      <c r="F75" s="66"/>
      <c r="G75" s="66"/>
      <c r="H75" s="66"/>
    </row>
    <row r="76" spans="2:8" ht="23.25" thickBot="1">
      <c r="B76" s="32" t="s">
        <v>149</v>
      </c>
      <c r="C76" s="9" t="s">
        <v>57</v>
      </c>
      <c r="D76" s="33">
        <v>556.19</v>
      </c>
      <c r="E76" s="33"/>
      <c r="F76" s="33">
        <f>E76*D76</f>
        <v>0</v>
      </c>
      <c r="G76" s="33"/>
      <c r="H76" s="33">
        <f>G76*D76</f>
        <v>0</v>
      </c>
    </row>
    <row r="77" spans="2:8" ht="15.75" thickBot="1">
      <c r="B77" s="32" t="s">
        <v>150</v>
      </c>
      <c r="C77" s="9" t="s">
        <v>58</v>
      </c>
      <c r="D77" s="33">
        <v>261.96</v>
      </c>
      <c r="E77" s="33"/>
      <c r="F77" s="33">
        <f>E77*D77</f>
        <v>0</v>
      </c>
      <c r="G77" s="33"/>
      <c r="H77" s="33">
        <f>G77*D77</f>
        <v>0</v>
      </c>
    </row>
    <row r="78" spans="2:8" ht="45.75" thickBot="1">
      <c r="B78" s="32" t="s">
        <v>151</v>
      </c>
      <c r="C78" s="9" t="s">
        <v>59</v>
      </c>
      <c r="D78" s="33">
        <v>94.74</v>
      </c>
      <c r="E78" s="33"/>
      <c r="F78" s="33">
        <f>E78*D78</f>
        <v>0</v>
      </c>
      <c r="G78" s="33"/>
      <c r="H78" s="33">
        <f>G78*D78</f>
        <v>0</v>
      </c>
    </row>
    <row r="79" spans="2:8" ht="15">
      <c r="B79" s="64" t="s">
        <v>152</v>
      </c>
      <c r="C79" s="11" t="s">
        <v>60</v>
      </c>
      <c r="D79" s="64">
        <v>2703.58</v>
      </c>
      <c r="E79" s="64"/>
      <c r="F79" s="64">
        <f>E79*D79</f>
        <v>0</v>
      </c>
      <c r="G79" s="64"/>
      <c r="H79" s="64">
        <v>0</v>
      </c>
    </row>
    <row r="80" spans="2:8" ht="15">
      <c r="B80" s="65"/>
      <c r="C80" s="11" t="s">
        <v>61</v>
      </c>
      <c r="D80" s="65"/>
      <c r="E80" s="65"/>
      <c r="F80" s="65"/>
      <c r="G80" s="65"/>
      <c r="H80" s="65"/>
    </row>
    <row r="81" spans="2:8" ht="15">
      <c r="B81" s="65"/>
      <c r="C81" s="11" t="s">
        <v>62</v>
      </c>
      <c r="D81" s="65"/>
      <c r="E81" s="65"/>
      <c r="F81" s="65"/>
      <c r="G81" s="65"/>
      <c r="H81" s="65"/>
    </row>
    <row r="82" spans="2:8" ht="15.75" thickBot="1">
      <c r="B82" s="66"/>
      <c r="C82" s="9" t="s">
        <v>63</v>
      </c>
      <c r="D82" s="66"/>
      <c r="E82" s="66"/>
      <c r="F82" s="66"/>
      <c r="G82" s="66"/>
      <c r="H82" s="66"/>
    </row>
    <row r="83" spans="2:8" ht="23.25" thickBot="1">
      <c r="B83" s="32" t="s">
        <v>153</v>
      </c>
      <c r="C83" s="9" t="s">
        <v>64</v>
      </c>
      <c r="D83" s="33">
        <v>3430.92</v>
      </c>
      <c r="E83" s="33"/>
      <c r="F83" s="33">
        <f>E83*D83</f>
        <v>0</v>
      </c>
      <c r="G83" s="33"/>
      <c r="H83" s="33">
        <f aca="true" t="shared" si="2" ref="H83:H90">G83*D83</f>
        <v>0</v>
      </c>
    </row>
    <row r="84" spans="2:8" ht="15.75" thickBot="1">
      <c r="B84" s="32" t="s">
        <v>154</v>
      </c>
      <c r="C84" s="9" t="s">
        <v>65</v>
      </c>
      <c r="D84" s="33">
        <v>1556.94</v>
      </c>
      <c r="E84" s="33"/>
      <c r="F84" s="33">
        <f aca="true" t="shared" si="3" ref="F84:F90">E84*D84</f>
        <v>0</v>
      </c>
      <c r="G84" s="33"/>
      <c r="H84" s="33">
        <f t="shared" si="2"/>
        <v>0</v>
      </c>
    </row>
    <row r="85" spans="2:8" ht="15.75" thickBot="1">
      <c r="B85" s="32" t="s">
        <v>155</v>
      </c>
      <c r="C85" s="9" t="s">
        <v>66</v>
      </c>
      <c r="D85" s="33">
        <v>1737.12</v>
      </c>
      <c r="E85" s="33"/>
      <c r="F85" s="33">
        <f t="shared" si="3"/>
        <v>0</v>
      </c>
      <c r="G85" s="33"/>
      <c r="H85" s="33">
        <f t="shared" si="2"/>
        <v>0</v>
      </c>
    </row>
    <row r="86" spans="2:8" ht="15.75" thickBot="1">
      <c r="B86" s="32" t="s">
        <v>156</v>
      </c>
      <c r="C86" s="9" t="s">
        <v>67</v>
      </c>
      <c r="D86" s="33">
        <v>1604.54</v>
      </c>
      <c r="E86" s="33"/>
      <c r="F86" s="33">
        <f t="shared" si="3"/>
        <v>0</v>
      </c>
      <c r="G86" s="33"/>
      <c r="H86" s="33">
        <f t="shared" si="2"/>
        <v>0</v>
      </c>
    </row>
    <row r="87" spans="2:8" ht="15.75" thickBot="1">
      <c r="B87" s="32" t="s">
        <v>157</v>
      </c>
      <c r="C87" s="9" t="s">
        <v>68</v>
      </c>
      <c r="D87" s="33">
        <v>2028.99</v>
      </c>
      <c r="E87" s="33"/>
      <c r="F87" s="33">
        <f t="shared" si="3"/>
        <v>0</v>
      </c>
      <c r="G87" s="33"/>
      <c r="H87" s="33">
        <f t="shared" si="2"/>
        <v>0</v>
      </c>
    </row>
    <row r="88" spans="2:8" ht="15.75" thickBot="1">
      <c r="B88" s="32" t="s">
        <v>158</v>
      </c>
      <c r="C88" s="9" t="s">
        <v>69</v>
      </c>
      <c r="D88" s="33">
        <v>6653.13</v>
      </c>
      <c r="E88" s="33"/>
      <c r="F88" s="33">
        <f t="shared" si="3"/>
        <v>0</v>
      </c>
      <c r="G88" s="33"/>
      <c r="H88" s="33">
        <f t="shared" si="2"/>
        <v>0</v>
      </c>
    </row>
    <row r="89" spans="2:8" ht="15.75" thickBot="1">
      <c r="B89" s="32" t="s">
        <v>159</v>
      </c>
      <c r="C89" s="9" t="s">
        <v>70</v>
      </c>
      <c r="D89" s="33">
        <v>541.52</v>
      </c>
      <c r="E89" s="33"/>
      <c r="F89" s="33">
        <f t="shared" si="3"/>
        <v>0</v>
      </c>
      <c r="G89" s="33"/>
      <c r="H89" s="33">
        <f t="shared" si="2"/>
        <v>0</v>
      </c>
    </row>
    <row r="90" spans="2:8" ht="15.75" thickBot="1">
      <c r="B90" s="32" t="s">
        <v>160</v>
      </c>
      <c r="C90" s="11" t="s">
        <v>71</v>
      </c>
      <c r="D90" s="33">
        <v>3580.25</v>
      </c>
      <c r="E90" s="33"/>
      <c r="F90" s="33">
        <f t="shared" si="3"/>
        <v>0</v>
      </c>
      <c r="G90" s="33"/>
      <c r="H90" s="33">
        <f t="shared" si="2"/>
        <v>0</v>
      </c>
    </row>
    <row r="91" spans="2:8" ht="15">
      <c r="B91" s="72" t="s">
        <v>161</v>
      </c>
      <c r="C91" s="25" t="s">
        <v>72</v>
      </c>
      <c r="D91" s="75">
        <v>3845.95</v>
      </c>
      <c r="E91" s="64">
        <f>C93/100*C95</f>
        <v>0</v>
      </c>
      <c r="F91" s="64">
        <f>D91*E91/4</f>
        <v>0</v>
      </c>
      <c r="G91" s="64">
        <f>C97/100*C99</f>
        <v>0</v>
      </c>
      <c r="H91" s="64">
        <f>D91*G91/4</f>
        <v>0</v>
      </c>
    </row>
    <row r="92" spans="2:8" ht="22.5">
      <c r="B92" s="73"/>
      <c r="C92" s="26" t="s">
        <v>195</v>
      </c>
      <c r="D92" s="76"/>
      <c r="E92" s="65"/>
      <c r="F92" s="65"/>
      <c r="G92" s="65"/>
      <c r="H92" s="65"/>
    </row>
    <row r="93" spans="2:8" ht="15">
      <c r="B93" s="73"/>
      <c r="C93" s="28"/>
      <c r="D93" s="76"/>
      <c r="E93" s="65"/>
      <c r="F93" s="65"/>
      <c r="G93" s="65"/>
      <c r="H93" s="65"/>
    </row>
    <row r="94" spans="2:8" ht="15">
      <c r="B94" s="73"/>
      <c r="C94" s="26" t="s">
        <v>110</v>
      </c>
      <c r="D94" s="76"/>
      <c r="E94" s="65"/>
      <c r="F94" s="65"/>
      <c r="G94" s="65"/>
      <c r="H94" s="65"/>
    </row>
    <row r="95" spans="2:8" ht="15">
      <c r="B95" s="73"/>
      <c r="C95" s="34"/>
      <c r="D95" s="76"/>
      <c r="E95" s="65"/>
      <c r="F95" s="65"/>
      <c r="G95" s="65"/>
      <c r="H95" s="65"/>
    </row>
    <row r="96" spans="2:8" ht="15">
      <c r="B96" s="73"/>
      <c r="C96" s="26" t="s">
        <v>111</v>
      </c>
      <c r="D96" s="76"/>
      <c r="E96" s="65"/>
      <c r="F96" s="65"/>
      <c r="G96" s="65"/>
      <c r="H96" s="65"/>
    </row>
    <row r="97" spans="2:8" ht="15">
      <c r="B97" s="73"/>
      <c r="C97" s="28"/>
      <c r="D97" s="76"/>
      <c r="E97" s="65"/>
      <c r="F97" s="65"/>
      <c r="G97" s="65"/>
      <c r="H97" s="65"/>
    </row>
    <row r="98" spans="2:8" ht="15">
      <c r="B98" s="73"/>
      <c r="C98" s="27" t="s">
        <v>112</v>
      </c>
      <c r="D98" s="76"/>
      <c r="E98" s="65"/>
      <c r="F98" s="65"/>
      <c r="G98" s="65"/>
      <c r="H98" s="65"/>
    </row>
    <row r="99" spans="2:8" ht="15.75" thickBot="1">
      <c r="B99" s="74"/>
      <c r="C99" s="29"/>
      <c r="D99" s="77"/>
      <c r="E99" s="66"/>
      <c r="F99" s="66"/>
      <c r="G99" s="66"/>
      <c r="H99" s="66"/>
    </row>
    <row r="100" spans="2:8" s="41" customFormat="1" ht="13.5" customHeight="1" hidden="1" thickBot="1">
      <c r="B100" s="38"/>
      <c r="C100" s="39"/>
      <c r="D100" s="40"/>
      <c r="E100" s="45">
        <f>SUM(E7:E90)+E91/100000</f>
        <v>0</v>
      </c>
      <c r="F100" s="40"/>
      <c r="G100" s="45">
        <f>SUM(G7:G90)+G91/100000</f>
        <v>0</v>
      </c>
      <c r="H100" s="40"/>
    </row>
    <row r="101" spans="3:8" ht="15.75" thickBot="1">
      <c r="C101" s="39" t="s">
        <v>73</v>
      </c>
      <c r="D101" s="40"/>
      <c r="E101" s="45">
        <f>ROUNDUP(E100,3)</f>
        <v>0</v>
      </c>
      <c r="F101" s="40">
        <f>SUM(F8:F100)</f>
        <v>0</v>
      </c>
      <c r="G101" s="45">
        <f>ROUNDUP(G100,3)</f>
        <v>0</v>
      </c>
      <c r="H101" s="40">
        <f>SUM(H8:H100)</f>
        <v>0</v>
      </c>
    </row>
    <row r="102" ht="15">
      <c r="C102" t="s">
        <v>162</v>
      </c>
    </row>
    <row r="103" ht="15">
      <c r="C103" t="s">
        <v>163</v>
      </c>
    </row>
    <row r="104" ht="15">
      <c r="C104" t="s">
        <v>164</v>
      </c>
    </row>
    <row r="105" ht="15">
      <c r="C105" t="s">
        <v>165</v>
      </c>
    </row>
    <row r="106" ht="15">
      <c r="C106" t="s">
        <v>166</v>
      </c>
    </row>
    <row r="107" ht="15">
      <c r="C107" t="s">
        <v>167</v>
      </c>
    </row>
    <row r="108" ht="15">
      <c r="C108" t="s">
        <v>168</v>
      </c>
    </row>
    <row r="109" ht="15">
      <c r="C109" t="s">
        <v>169</v>
      </c>
    </row>
    <row r="110" ht="15">
      <c r="C110" t="s">
        <v>170</v>
      </c>
    </row>
    <row r="111" ht="15.75" thickBot="1"/>
    <row r="112" spans="2:8" ht="17.25">
      <c r="B112" s="12"/>
      <c r="C112" s="17"/>
      <c r="D112" s="14"/>
      <c r="E112" s="14"/>
      <c r="F112" s="22"/>
      <c r="G112" s="69" t="s">
        <v>79</v>
      </c>
      <c r="H112" s="23"/>
    </row>
    <row r="113" spans="2:8" ht="33.75">
      <c r="B113" s="15" t="s">
        <v>74</v>
      </c>
      <c r="C113" s="18"/>
      <c r="D113" s="20" t="s">
        <v>77</v>
      </c>
      <c r="E113" s="21" t="s">
        <v>78</v>
      </c>
      <c r="F113" s="4" t="s">
        <v>4</v>
      </c>
      <c r="G113" s="70"/>
      <c r="H113" s="5" t="s">
        <v>6</v>
      </c>
    </row>
    <row r="114" spans="2:8" ht="24.75" thickBot="1">
      <c r="B114" s="16" t="s">
        <v>75</v>
      </c>
      <c r="C114" s="19" t="s">
        <v>76</v>
      </c>
      <c r="D114" s="2"/>
      <c r="E114" s="2"/>
      <c r="F114" s="2"/>
      <c r="G114" s="71"/>
      <c r="H114" s="2"/>
    </row>
    <row r="115" spans="2:8" ht="15.75" thickBot="1">
      <c r="B115" s="6">
        <v>0</v>
      </c>
      <c r="C115" s="7">
        <v>1</v>
      </c>
      <c r="D115" s="7">
        <v>2</v>
      </c>
      <c r="E115" s="7">
        <v>3</v>
      </c>
      <c r="F115" s="7">
        <v>4</v>
      </c>
      <c r="G115" s="7">
        <v>5</v>
      </c>
      <c r="H115" s="7">
        <v>6</v>
      </c>
    </row>
    <row r="116" spans="2:8" ht="15.75" thickBot="1">
      <c r="B116" s="44" t="s">
        <v>171</v>
      </c>
      <c r="C116" s="9" t="s">
        <v>80</v>
      </c>
      <c r="D116" s="10">
        <v>1963.87</v>
      </c>
      <c r="E116" s="10"/>
      <c r="F116" s="10">
        <f>E116*D116</f>
        <v>0</v>
      </c>
      <c r="G116" s="10"/>
      <c r="H116" s="10">
        <f>G116*D116</f>
        <v>0</v>
      </c>
    </row>
    <row r="117" spans="2:8" ht="15.75" thickBot="1">
      <c r="B117" s="44" t="s">
        <v>172</v>
      </c>
      <c r="C117" s="9" t="s">
        <v>81</v>
      </c>
      <c r="D117" s="10">
        <v>243.86</v>
      </c>
      <c r="E117" s="10"/>
      <c r="F117" s="10">
        <f aca="true" t="shared" si="4" ref="F117:F124">E117*D117</f>
        <v>0</v>
      </c>
      <c r="G117" s="10"/>
      <c r="H117" s="10">
        <f aca="true" t="shared" si="5" ref="H117:H124">G117*D117</f>
        <v>0</v>
      </c>
    </row>
    <row r="118" spans="2:8" ht="15.75" thickBot="1">
      <c r="B118" s="44" t="s">
        <v>173</v>
      </c>
      <c r="C118" s="9" t="s">
        <v>82</v>
      </c>
      <c r="D118" s="10">
        <v>398.96</v>
      </c>
      <c r="E118" s="10"/>
      <c r="F118" s="10">
        <f t="shared" si="4"/>
        <v>0</v>
      </c>
      <c r="G118" s="10"/>
      <c r="H118" s="10">
        <f t="shared" si="5"/>
        <v>0</v>
      </c>
    </row>
    <row r="119" spans="2:8" ht="15.75" thickBot="1">
      <c r="B119" s="44" t="s">
        <v>174</v>
      </c>
      <c r="C119" s="9" t="s">
        <v>83</v>
      </c>
      <c r="D119" s="10">
        <v>369.66</v>
      </c>
      <c r="E119" s="10"/>
      <c r="F119" s="10">
        <f t="shared" si="4"/>
        <v>0</v>
      </c>
      <c r="G119" s="10"/>
      <c r="H119" s="10">
        <f t="shared" si="5"/>
        <v>0</v>
      </c>
    </row>
    <row r="120" spans="2:8" ht="15.75" thickBot="1">
      <c r="B120" s="44" t="s">
        <v>175</v>
      </c>
      <c r="C120" s="9" t="s">
        <v>84</v>
      </c>
      <c r="D120" s="10">
        <v>846.07</v>
      </c>
      <c r="E120" s="10"/>
      <c r="F120" s="10">
        <f t="shared" si="4"/>
        <v>0</v>
      </c>
      <c r="G120" s="10"/>
      <c r="H120" s="10">
        <f t="shared" si="5"/>
        <v>0</v>
      </c>
    </row>
    <row r="121" spans="2:8" ht="23.25" thickBot="1">
      <c r="B121" s="44" t="s">
        <v>176</v>
      </c>
      <c r="C121" s="9" t="s">
        <v>85</v>
      </c>
      <c r="D121" s="10">
        <v>874.52</v>
      </c>
      <c r="E121" s="10"/>
      <c r="F121" s="10">
        <f t="shared" si="4"/>
        <v>0</v>
      </c>
      <c r="G121" s="10"/>
      <c r="H121" s="10">
        <f t="shared" si="5"/>
        <v>0</v>
      </c>
    </row>
    <row r="122" spans="2:8" ht="15.75" thickBot="1">
      <c r="B122" s="44" t="s">
        <v>177</v>
      </c>
      <c r="C122" s="9" t="s">
        <v>86</v>
      </c>
      <c r="D122" s="10">
        <v>1033.43</v>
      </c>
      <c r="E122" s="10"/>
      <c r="F122" s="10">
        <f t="shared" si="4"/>
        <v>0</v>
      </c>
      <c r="G122" s="10"/>
      <c r="H122" s="10">
        <f t="shared" si="5"/>
        <v>0</v>
      </c>
    </row>
    <row r="123" spans="2:8" ht="15.75" thickBot="1">
      <c r="B123" s="44" t="s">
        <v>178</v>
      </c>
      <c r="C123" s="9" t="s">
        <v>87</v>
      </c>
      <c r="D123" s="10">
        <v>561.8</v>
      </c>
      <c r="E123" s="10"/>
      <c r="F123" s="10">
        <f t="shared" si="4"/>
        <v>0</v>
      </c>
      <c r="G123" s="10"/>
      <c r="H123" s="10">
        <f t="shared" si="5"/>
        <v>0</v>
      </c>
    </row>
    <row r="124" spans="2:8" ht="23.25" thickBot="1">
      <c r="B124" s="44" t="s">
        <v>179</v>
      </c>
      <c r="C124" s="9" t="s">
        <v>88</v>
      </c>
      <c r="D124" s="10">
        <v>50.47</v>
      </c>
      <c r="E124" s="10"/>
      <c r="F124" s="10">
        <f t="shared" si="4"/>
        <v>0</v>
      </c>
      <c r="G124" s="10"/>
      <c r="H124" s="10">
        <f t="shared" si="5"/>
        <v>0</v>
      </c>
    </row>
    <row r="125" spans="2:8" ht="15">
      <c r="B125" s="78" t="s">
        <v>180</v>
      </c>
      <c r="C125" s="24"/>
      <c r="D125" s="78">
        <v>23.39</v>
      </c>
      <c r="E125" s="78"/>
      <c r="F125" s="78">
        <f>E125*D125</f>
        <v>0</v>
      </c>
      <c r="G125" s="78"/>
      <c r="H125" s="78">
        <f>G125*D125</f>
        <v>0</v>
      </c>
    </row>
    <row r="126" spans="2:8" ht="15">
      <c r="B126" s="79"/>
      <c r="C126" s="11" t="s">
        <v>89</v>
      </c>
      <c r="D126" s="79"/>
      <c r="E126" s="79"/>
      <c r="F126" s="79"/>
      <c r="G126" s="79"/>
      <c r="H126" s="79"/>
    </row>
    <row r="127" spans="2:8" ht="15.75" thickBot="1">
      <c r="B127" s="80"/>
      <c r="C127" s="9" t="s">
        <v>90</v>
      </c>
      <c r="D127" s="80"/>
      <c r="E127" s="80"/>
      <c r="F127" s="80"/>
      <c r="G127" s="80"/>
      <c r="H127" s="80"/>
    </row>
    <row r="128" spans="2:8" ht="23.25" thickBot="1">
      <c r="B128" s="44" t="s">
        <v>184</v>
      </c>
      <c r="C128" s="9" t="s">
        <v>91</v>
      </c>
      <c r="D128" s="10">
        <v>99.37</v>
      </c>
      <c r="E128" s="10"/>
      <c r="F128" s="10">
        <f>E128*D128</f>
        <v>0</v>
      </c>
      <c r="G128" s="10"/>
      <c r="H128" s="10">
        <f aca="true" t="shared" si="6" ref="H128:H134">G128*D128</f>
        <v>0</v>
      </c>
    </row>
    <row r="129" spans="2:8" ht="15.75" thickBot="1">
      <c r="B129" s="44" t="s">
        <v>185</v>
      </c>
      <c r="C129" s="9" t="s">
        <v>92</v>
      </c>
      <c r="D129" s="10">
        <v>38.09</v>
      </c>
      <c r="E129" s="10"/>
      <c r="F129" s="10">
        <f aca="true" t="shared" si="7" ref="F129:F134">E129*D129</f>
        <v>0</v>
      </c>
      <c r="G129" s="10"/>
      <c r="H129" s="10">
        <f t="shared" si="6"/>
        <v>0</v>
      </c>
    </row>
    <row r="130" spans="2:8" ht="15.75" thickBot="1">
      <c r="B130" s="44" t="s">
        <v>186</v>
      </c>
      <c r="C130" s="9" t="s">
        <v>93</v>
      </c>
      <c r="D130" s="10">
        <v>30.71</v>
      </c>
      <c r="E130" s="10"/>
      <c r="F130" s="10">
        <f t="shared" si="7"/>
        <v>0</v>
      </c>
      <c r="G130" s="10"/>
      <c r="H130" s="10">
        <f t="shared" si="6"/>
        <v>0</v>
      </c>
    </row>
    <row r="131" spans="2:8" ht="15.75" thickBot="1">
      <c r="B131" s="44" t="s">
        <v>187</v>
      </c>
      <c r="C131" s="9" t="s">
        <v>94</v>
      </c>
      <c r="D131" s="10">
        <v>304.03</v>
      </c>
      <c r="E131" s="10"/>
      <c r="F131" s="10">
        <f t="shared" si="7"/>
        <v>0</v>
      </c>
      <c r="G131" s="10"/>
      <c r="H131" s="10">
        <f t="shared" si="6"/>
        <v>0</v>
      </c>
    </row>
    <row r="132" spans="2:8" ht="15.75" thickBot="1">
      <c r="B132" s="44" t="s">
        <v>188</v>
      </c>
      <c r="C132" s="9" t="s">
        <v>95</v>
      </c>
      <c r="D132" s="10">
        <v>404.39</v>
      </c>
      <c r="E132" s="10"/>
      <c r="F132" s="10">
        <f t="shared" si="7"/>
        <v>0</v>
      </c>
      <c r="G132" s="10"/>
      <c r="H132" s="10">
        <f t="shared" si="6"/>
        <v>0</v>
      </c>
    </row>
    <row r="133" spans="2:8" ht="15.75" thickBot="1">
      <c r="B133" s="44" t="s">
        <v>181</v>
      </c>
      <c r="C133" s="9" t="s">
        <v>96</v>
      </c>
      <c r="D133" s="10">
        <v>424</v>
      </c>
      <c r="E133" s="10"/>
      <c r="F133" s="10">
        <f t="shared" si="7"/>
        <v>0</v>
      </c>
      <c r="G133" s="10"/>
      <c r="H133" s="10">
        <f t="shared" si="6"/>
        <v>0</v>
      </c>
    </row>
    <row r="134" spans="2:8" ht="15.75" thickBot="1">
      <c r="B134" s="44" t="s">
        <v>182</v>
      </c>
      <c r="C134" s="9" t="s">
        <v>97</v>
      </c>
      <c r="D134" s="10">
        <v>2273.88</v>
      </c>
      <c r="E134" s="10"/>
      <c r="F134" s="10">
        <f t="shared" si="7"/>
        <v>0</v>
      </c>
      <c r="G134" s="10"/>
      <c r="H134" s="10">
        <f t="shared" si="6"/>
        <v>0</v>
      </c>
    </row>
    <row r="135" spans="2:8" ht="15">
      <c r="B135" s="78" t="s">
        <v>183</v>
      </c>
      <c r="C135" s="11" t="s">
        <v>98</v>
      </c>
      <c r="D135" s="78">
        <v>4133.33</v>
      </c>
      <c r="E135" s="78"/>
      <c r="F135" s="78">
        <f>E135*D135</f>
        <v>0</v>
      </c>
      <c r="G135" s="78"/>
      <c r="H135" s="78">
        <f>G135*D135</f>
        <v>0</v>
      </c>
    </row>
    <row r="136" spans="2:8" ht="15.75" thickBot="1">
      <c r="B136" s="80"/>
      <c r="C136" s="9" t="s">
        <v>99</v>
      </c>
      <c r="D136" s="80"/>
      <c r="E136" s="80"/>
      <c r="F136" s="80"/>
      <c r="G136" s="80"/>
      <c r="H136" s="80"/>
    </row>
    <row r="137" spans="2:8" ht="15.75" thickBot="1">
      <c r="B137" s="44" t="s">
        <v>189</v>
      </c>
      <c r="C137" s="9" t="s">
        <v>100</v>
      </c>
      <c r="D137" s="10">
        <v>2777.78</v>
      </c>
      <c r="E137" s="10"/>
      <c r="F137" s="10">
        <f aca="true" t="shared" si="8" ref="F137:F142">E137*D137</f>
        <v>0</v>
      </c>
      <c r="G137" s="10"/>
      <c r="H137" s="10">
        <f aca="true" t="shared" si="9" ref="H137:H142">G137*D137</f>
        <v>0</v>
      </c>
    </row>
    <row r="138" spans="2:8" ht="15.75" thickBot="1">
      <c r="B138" s="44" t="s">
        <v>190</v>
      </c>
      <c r="C138" s="9" t="s">
        <v>101</v>
      </c>
      <c r="D138" s="10">
        <v>3265.55</v>
      </c>
      <c r="E138" s="10"/>
      <c r="F138" s="10">
        <f t="shared" si="8"/>
        <v>0</v>
      </c>
      <c r="G138" s="10"/>
      <c r="H138" s="10">
        <f t="shared" si="9"/>
        <v>0</v>
      </c>
    </row>
    <row r="139" spans="2:8" ht="15.75" thickBot="1">
      <c r="B139" s="44" t="s">
        <v>191</v>
      </c>
      <c r="C139" s="9" t="s">
        <v>102</v>
      </c>
      <c r="D139" s="10">
        <v>28356.32</v>
      </c>
      <c r="E139" s="10"/>
      <c r="F139" s="10">
        <f t="shared" si="8"/>
        <v>0</v>
      </c>
      <c r="G139" s="10"/>
      <c r="H139" s="10">
        <f t="shared" si="9"/>
        <v>0</v>
      </c>
    </row>
    <row r="140" spans="2:8" ht="15.75" thickBot="1">
      <c r="B140" s="44" t="s">
        <v>192</v>
      </c>
      <c r="C140" s="9" t="s">
        <v>103</v>
      </c>
      <c r="D140" s="10">
        <v>1207.42</v>
      </c>
      <c r="E140" s="10"/>
      <c r="F140" s="10">
        <f t="shared" si="8"/>
        <v>0</v>
      </c>
      <c r="G140" s="10"/>
      <c r="H140" s="10">
        <f t="shared" si="9"/>
        <v>0</v>
      </c>
    </row>
    <row r="141" spans="2:8" ht="15.75" thickBot="1">
      <c r="B141" s="44" t="s">
        <v>193</v>
      </c>
      <c r="C141" s="9" t="s">
        <v>104</v>
      </c>
      <c r="D141" s="10">
        <v>9.31</v>
      </c>
      <c r="E141" s="10"/>
      <c r="F141" s="10">
        <f t="shared" si="8"/>
        <v>0</v>
      </c>
      <c r="G141" s="10"/>
      <c r="H141" s="10">
        <f t="shared" si="9"/>
        <v>0</v>
      </c>
    </row>
    <row r="142" spans="2:8" ht="15.75" thickBot="1">
      <c r="B142" s="44" t="s">
        <v>194</v>
      </c>
      <c r="C142" s="9" t="s">
        <v>105</v>
      </c>
      <c r="D142" s="10">
        <v>52.26</v>
      </c>
      <c r="E142" s="10"/>
      <c r="F142" s="10">
        <f t="shared" si="8"/>
        <v>0</v>
      </c>
      <c r="G142" s="10"/>
      <c r="H142" s="10">
        <f t="shared" si="9"/>
        <v>0</v>
      </c>
    </row>
    <row r="143" spans="2:8" s="37" customFormat="1" ht="16.5" thickBot="1">
      <c r="B143" s="42"/>
      <c r="C143" s="39" t="s">
        <v>106</v>
      </c>
      <c r="D143" s="43"/>
      <c r="E143" s="43"/>
      <c r="F143" s="43">
        <f>SUM(F116:F142)</f>
        <v>0</v>
      </c>
      <c r="G143" s="43"/>
      <c r="H143" s="43">
        <f>SUM(H116:H142)</f>
        <v>0</v>
      </c>
    </row>
    <row r="144" spans="2:8" s="37" customFormat="1" ht="16.5" thickBot="1">
      <c r="B144" s="42"/>
      <c r="C144" s="39" t="s">
        <v>107</v>
      </c>
      <c r="D144" s="43"/>
      <c r="E144" s="43"/>
      <c r="F144" s="43">
        <f>F143+F100</f>
        <v>0</v>
      </c>
      <c r="G144" s="43"/>
      <c r="H144" s="43">
        <f>H143+H100</f>
        <v>0</v>
      </c>
    </row>
    <row r="145" spans="2:8" ht="15">
      <c r="B145" s="81"/>
      <c r="C145" s="82"/>
      <c r="D145" s="82"/>
      <c r="E145" s="82"/>
      <c r="F145" s="82"/>
      <c r="G145" s="82"/>
      <c r="H145" s="83"/>
    </row>
    <row r="146" spans="2:8" ht="15.75" thickBot="1">
      <c r="B146" s="84" t="s">
        <v>108</v>
      </c>
      <c r="C146" s="85"/>
      <c r="D146" s="85"/>
      <c r="E146" s="85"/>
      <c r="F146" s="85"/>
      <c r="G146" s="85"/>
      <c r="H146" s="86"/>
    </row>
  </sheetData>
  <sheetProtection/>
  <mergeCells count="66">
    <mergeCell ref="B145:H145"/>
    <mergeCell ref="B146:H146"/>
    <mergeCell ref="H125:H127"/>
    <mergeCell ref="B135:B136"/>
    <mergeCell ref="D135:D136"/>
    <mergeCell ref="E135:E136"/>
    <mergeCell ref="F135:F136"/>
    <mergeCell ref="G135:G136"/>
    <mergeCell ref="H135:H136"/>
    <mergeCell ref="F91:F99"/>
    <mergeCell ref="G91:G99"/>
    <mergeCell ref="G112:G114"/>
    <mergeCell ref="B125:B127"/>
    <mergeCell ref="D125:D127"/>
    <mergeCell ref="E125:E127"/>
    <mergeCell ref="F125:F127"/>
    <mergeCell ref="G125:G127"/>
    <mergeCell ref="H91:H99"/>
    <mergeCell ref="B79:B82"/>
    <mergeCell ref="D79:D82"/>
    <mergeCell ref="E79:E82"/>
    <mergeCell ref="F79:F82"/>
    <mergeCell ref="G79:G82"/>
    <mergeCell ref="H79:H82"/>
    <mergeCell ref="B91:B99"/>
    <mergeCell ref="D91:D99"/>
    <mergeCell ref="E91:E99"/>
    <mergeCell ref="G59:G63"/>
    <mergeCell ref="F64:F67"/>
    <mergeCell ref="G64:G67"/>
    <mergeCell ref="H64:H67"/>
    <mergeCell ref="B72:B75"/>
    <mergeCell ref="D72:D75"/>
    <mergeCell ref="E72:E75"/>
    <mergeCell ref="F72:F75"/>
    <mergeCell ref="G72:G75"/>
    <mergeCell ref="H72:H75"/>
    <mergeCell ref="B64:B67"/>
    <mergeCell ref="D64:D67"/>
    <mergeCell ref="E64:E67"/>
    <mergeCell ref="B50:B58"/>
    <mergeCell ref="D50:D58"/>
    <mergeCell ref="E50:E58"/>
    <mergeCell ref="B59:B63"/>
    <mergeCell ref="D59:D63"/>
    <mergeCell ref="E59:E63"/>
    <mergeCell ref="B41:B49"/>
    <mergeCell ref="D41:D49"/>
    <mergeCell ref="E41:E49"/>
    <mergeCell ref="F41:F49"/>
    <mergeCell ref="G41:G49"/>
    <mergeCell ref="H59:H63"/>
    <mergeCell ref="F50:F58"/>
    <mergeCell ref="G50:G58"/>
    <mergeCell ref="H50:H58"/>
    <mergeCell ref="F59:F63"/>
    <mergeCell ref="H41:H49"/>
    <mergeCell ref="B2:H2"/>
    <mergeCell ref="B3:B5"/>
    <mergeCell ref="G3:G5"/>
    <mergeCell ref="B32:B40"/>
    <mergeCell ref="D32:D40"/>
    <mergeCell ref="E32:E40"/>
    <mergeCell ref="F32:F40"/>
    <mergeCell ref="G32:G40"/>
    <mergeCell ref="H32:H40"/>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2:Q56"/>
  <sheetViews>
    <sheetView zoomScalePageLayoutView="0" workbookViewId="0" topLeftCell="A27">
      <selection activeCell="L60" sqref="L60"/>
    </sheetView>
  </sheetViews>
  <sheetFormatPr defaultColWidth="9.140625" defaultRowHeight="15"/>
  <cols>
    <col min="3" max="3" width="47.7109375" style="0" customWidth="1"/>
  </cols>
  <sheetData>
    <row r="1" ht="15.75" thickBot="1"/>
    <row r="2" spans="2:17" ht="17.25" customHeight="1" thickBot="1" thickTop="1">
      <c r="B2" s="93"/>
      <c r="C2" s="94"/>
      <c r="D2" s="94"/>
      <c r="E2" s="94"/>
      <c r="F2" s="94"/>
      <c r="G2" s="94"/>
      <c r="H2" s="94"/>
      <c r="I2" s="94"/>
      <c r="J2" s="95"/>
      <c r="K2" s="96" t="s">
        <v>196</v>
      </c>
      <c r="L2" s="97"/>
      <c r="M2" s="97"/>
      <c r="N2" s="97"/>
      <c r="O2" s="97"/>
      <c r="P2" s="97"/>
      <c r="Q2" s="98"/>
    </row>
    <row r="3" spans="2:17" ht="15.75" thickBot="1">
      <c r="B3" s="99" t="s">
        <v>197</v>
      </c>
      <c r="C3" s="100"/>
      <c r="D3" s="100"/>
      <c r="E3" s="100"/>
      <c r="F3" s="100"/>
      <c r="G3" s="100"/>
      <c r="H3" s="100"/>
      <c r="I3" s="100"/>
      <c r="J3" s="101"/>
      <c r="K3" s="102"/>
      <c r="L3" s="103"/>
      <c r="M3" s="103"/>
      <c r="N3" s="104"/>
      <c r="O3" s="102"/>
      <c r="P3" s="103"/>
      <c r="Q3" s="104"/>
    </row>
    <row r="4" spans="2:17" ht="15">
      <c r="B4" s="105" t="s">
        <v>198</v>
      </c>
      <c r="C4" s="106"/>
      <c r="D4" s="106"/>
      <c r="E4" s="106"/>
      <c r="F4" s="106"/>
      <c r="G4" s="106"/>
      <c r="H4" s="106"/>
      <c r="I4" s="106"/>
      <c r="J4" s="106"/>
      <c r="K4" s="106"/>
      <c r="L4" s="106"/>
      <c r="M4" s="106"/>
      <c r="N4" s="106"/>
      <c r="O4" s="106"/>
      <c r="P4" s="106"/>
      <c r="Q4" s="107"/>
    </row>
    <row r="5" spans="2:17" ht="15">
      <c r="B5" s="108" t="s">
        <v>199</v>
      </c>
      <c r="C5" s="109"/>
      <c r="D5" s="109"/>
      <c r="E5" s="109"/>
      <c r="F5" s="109"/>
      <c r="G5" s="109"/>
      <c r="H5" s="109"/>
      <c r="I5" s="109"/>
      <c r="J5" s="109"/>
      <c r="K5" s="109"/>
      <c r="L5" s="109"/>
      <c r="M5" s="109"/>
      <c r="N5" s="109"/>
      <c r="O5" s="109"/>
      <c r="P5" s="109"/>
      <c r="Q5" s="110"/>
    </row>
    <row r="6" spans="2:17" ht="15">
      <c r="B6" s="108" t="s">
        <v>200</v>
      </c>
      <c r="C6" s="109"/>
      <c r="D6" s="109"/>
      <c r="E6" s="109"/>
      <c r="F6" s="109"/>
      <c r="G6" s="109"/>
      <c r="H6" s="109"/>
      <c r="I6" s="109"/>
      <c r="J6" s="109"/>
      <c r="K6" s="109"/>
      <c r="L6" s="109"/>
      <c r="M6" s="109"/>
      <c r="N6" s="109"/>
      <c r="O6" s="109"/>
      <c r="P6" s="109"/>
      <c r="Q6" s="110"/>
    </row>
    <row r="7" spans="2:17" ht="15">
      <c r="B7" s="111"/>
      <c r="C7" s="112"/>
      <c r="D7" s="112"/>
      <c r="E7" s="112"/>
      <c r="F7" s="112"/>
      <c r="G7" s="112"/>
      <c r="H7" s="112"/>
      <c r="I7" s="112"/>
      <c r="J7" s="112"/>
      <c r="K7" s="112"/>
      <c r="L7" s="112"/>
      <c r="M7" s="112"/>
      <c r="N7" s="112"/>
      <c r="O7" s="112"/>
      <c r="P7" s="112"/>
      <c r="Q7" s="113"/>
    </row>
    <row r="8" spans="2:17" ht="15">
      <c r="B8" s="87"/>
      <c r="C8" s="88"/>
      <c r="D8" s="88"/>
      <c r="E8" s="88"/>
      <c r="F8" s="88"/>
      <c r="G8" s="88"/>
      <c r="H8" s="88"/>
      <c r="I8" s="88"/>
      <c r="J8" s="88"/>
      <c r="K8" s="88"/>
      <c r="L8" s="88"/>
      <c r="M8" s="88"/>
      <c r="N8" s="88"/>
      <c r="O8" s="88"/>
      <c r="P8" s="88"/>
      <c r="Q8" s="89"/>
    </row>
    <row r="9" spans="2:17" ht="15">
      <c r="B9" s="90" t="s">
        <v>201</v>
      </c>
      <c r="C9" s="91"/>
      <c r="D9" s="91"/>
      <c r="E9" s="91"/>
      <c r="F9" s="91"/>
      <c r="G9" s="91"/>
      <c r="H9" s="91"/>
      <c r="I9" s="91"/>
      <c r="J9" s="91"/>
      <c r="K9" s="91"/>
      <c r="L9" s="91"/>
      <c r="M9" s="91"/>
      <c r="N9" s="91"/>
      <c r="O9" s="91"/>
      <c r="P9" s="91"/>
      <c r="Q9" s="92"/>
    </row>
    <row r="10" spans="2:17" ht="16.5" thickBot="1">
      <c r="B10" s="129"/>
      <c r="C10" s="130"/>
      <c r="D10" s="130"/>
      <c r="E10" s="130"/>
      <c r="F10" s="130"/>
      <c r="G10" s="130"/>
      <c r="H10" s="130"/>
      <c r="I10" s="130"/>
      <c r="J10" s="130"/>
      <c r="K10" s="130"/>
      <c r="L10" s="130"/>
      <c r="M10" s="130"/>
      <c r="N10" s="130"/>
      <c r="O10" s="130"/>
      <c r="P10" s="130"/>
      <c r="Q10" s="131"/>
    </row>
    <row r="11" spans="2:17" ht="15.75" customHeight="1" thickBot="1">
      <c r="B11" s="148" t="s">
        <v>202</v>
      </c>
      <c r="C11" s="149"/>
      <c r="D11" s="61">
        <v>10</v>
      </c>
      <c r="E11" s="59"/>
      <c r="F11" s="59"/>
      <c r="G11" s="59"/>
      <c r="H11" s="59"/>
      <c r="I11" s="59"/>
      <c r="J11" s="59"/>
      <c r="K11" s="59"/>
      <c r="L11" s="59"/>
      <c r="M11" s="59"/>
      <c r="N11" s="59"/>
      <c r="O11" s="59"/>
      <c r="P11" s="59"/>
      <c r="Q11" s="60"/>
    </row>
    <row r="12" spans="2:17" ht="15.75" thickBot="1">
      <c r="B12" s="8"/>
      <c r="C12" s="10"/>
      <c r="D12" s="132" t="s">
        <v>203</v>
      </c>
      <c r="E12" s="122"/>
      <c r="F12" s="122"/>
      <c r="G12" s="122"/>
      <c r="H12" s="122"/>
      <c r="I12" s="122"/>
      <c r="J12" s="122"/>
      <c r="K12" s="122"/>
      <c r="L12" s="122"/>
      <c r="M12" s="122"/>
      <c r="N12" s="122"/>
      <c r="O12" s="122"/>
      <c r="P12" s="122"/>
      <c r="Q12" s="123"/>
    </row>
    <row r="13" spans="2:17" ht="18.75">
      <c r="B13" s="48"/>
      <c r="C13" s="1"/>
      <c r="D13" s="3"/>
      <c r="E13" s="3"/>
      <c r="F13" s="118" t="s">
        <v>207</v>
      </c>
      <c r="G13" s="18"/>
      <c r="H13" s="3"/>
      <c r="I13" s="118" t="s">
        <v>207</v>
      </c>
      <c r="J13" s="133"/>
      <c r="K13" s="134"/>
      <c r="L13" s="3"/>
      <c r="M13" s="118" t="s">
        <v>207</v>
      </c>
      <c r="N13" s="81"/>
      <c r="O13" s="83"/>
      <c r="P13" s="3"/>
      <c r="Q13" s="118" t="s">
        <v>207</v>
      </c>
    </row>
    <row r="14" spans="2:17" ht="22.5">
      <c r="B14" s="46" t="s">
        <v>204</v>
      </c>
      <c r="C14" s="50" t="s">
        <v>205</v>
      </c>
      <c r="D14" s="30" t="s">
        <v>206</v>
      </c>
      <c r="E14" s="51" t="s">
        <v>2</v>
      </c>
      <c r="F14" s="119"/>
      <c r="G14" s="53" t="s">
        <v>208</v>
      </c>
      <c r="H14" s="51" t="s">
        <v>2</v>
      </c>
      <c r="I14" s="119"/>
      <c r="J14" s="135" t="s">
        <v>206</v>
      </c>
      <c r="K14" s="136"/>
      <c r="L14" s="51" t="s">
        <v>2</v>
      </c>
      <c r="M14" s="119"/>
      <c r="N14" s="114" t="s">
        <v>208</v>
      </c>
      <c r="O14" s="115"/>
      <c r="P14" s="51" t="s">
        <v>2</v>
      </c>
      <c r="Q14" s="119"/>
    </row>
    <row r="15" spans="2:17" ht="15.75" thickBot="1">
      <c r="B15" s="49"/>
      <c r="C15" s="2"/>
      <c r="D15" s="2"/>
      <c r="E15" s="52" t="s">
        <v>3</v>
      </c>
      <c r="F15" s="120"/>
      <c r="G15" s="2"/>
      <c r="H15" s="52" t="s">
        <v>3</v>
      </c>
      <c r="I15" s="120"/>
      <c r="J15" s="116"/>
      <c r="K15" s="117"/>
      <c r="L15" s="52" t="s">
        <v>3</v>
      </c>
      <c r="M15" s="120"/>
      <c r="N15" s="116"/>
      <c r="O15" s="117"/>
      <c r="P15" s="52" t="s">
        <v>3</v>
      </c>
      <c r="Q15" s="120"/>
    </row>
    <row r="16" spans="2:17" ht="15.75" thickBot="1">
      <c r="B16" s="8"/>
      <c r="C16" s="33" t="s">
        <v>209</v>
      </c>
      <c r="D16" s="121" t="s">
        <v>210</v>
      </c>
      <c r="E16" s="122"/>
      <c r="F16" s="122"/>
      <c r="G16" s="122"/>
      <c r="H16" s="122"/>
      <c r="I16" s="123"/>
      <c r="J16" s="124" t="s">
        <v>211</v>
      </c>
      <c r="K16" s="125"/>
      <c r="L16" s="125"/>
      <c r="M16" s="125"/>
      <c r="N16" s="125"/>
      <c r="O16" s="125"/>
      <c r="P16" s="125"/>
      <c r="Q16" s="126"/>
    </row>
    <row r="17" spans="2:17" ht="15.75" thickBot="1">
      <c r="B17" s="54">
        <v>1</v>
      </c>
      <c r="C17" s="33" t="s">
        <v>212</v>
      </c>
      <c r="D17" s="10">
        <v>350</v>
      </c>
      <c r="E17" s="10"/>
      <c r="F17" s="10">
        <f>E17*D17</f>
        <v>0</v>
      </c>
      <c r="G17" s="10">
        <v>385</v>
      </c>
      <c r="H17" s="10"/>
      <c r="I17" s="10">
        <f>G17*H17</f>
        <v>0</v>
      </c>
      <c r="J17" s="127">
        <v>350</v>
      </c>
      <c r="K17" s="128"/>
      <c r="L17" s="10"/>
      <c r="M17" s="10">
        <f>L17*J17</f>
        <v>0</v>
      </c>
      <c r="N17" s="127">
        <v>385</v>
      </c>
      <c r="O17" s="128"/>
      <c r="P17" s="10"/>
      <c r="Q17" s="10">
        <f>P17*N17</f>
        <v>0</v>
      </c>
    </row>
    <row r="18" spans="2:17" ht="15.75" thickBot="1">
      <c r="B18" s="54">
        <v>2</v>
      </c>
      <c r="C18" s="33" t="s">
        <v>213</v>
      </c>
      <c r="D18" s="10">
        <v>758.42</v>
      </c>
      <c r="E18" s="10"/>
      <c r="F18" s="10">
        <f aca="true" t="shared" si="0" ref="F18:F26">E18*D18</f>
        <v>0</v>
      </c>
      <c r="G18" s="10">
        <v>834.26</v>
      </c>
      <c r="H18" s="10"/>
      <c r="I18" s="10">
        <f aca="true" t="shared" si="1" ref="I18:I26">G18*H18</f>
        <v>0</v>
      </c>
      <c r="J18" s="127">
        <v>758.42</v>
      </c>
      <c r="K18" s="128"/>
      <c r="L18" s="10"/>
      <c r="M18" s="10">
        <f aca="true" t="shared" si="2" ref="M18:M26">L18*J18</f>
        <v>0</v>
      </c>
      <c r="N18" s="127">
        <v>834.26</v>
      </c>
      <c r="O18" s="128"/>
      <c r="P18" s="10"/>
      <c r="Q18" s="10">
        <f aca="true" t="shared" si="3" ref="Q18:Q26">P18*N18</f>
        <v>0</v>
      </c>
    </row>
    <row r="19" spans="2:17" ht="15.75" thickBot="1">
      <c r="B19" s="8"/>
      <c r="C19" s="33" t="s">
        <v>214</v>
      </c>
      <c r="D19" s="10">
        <v>679.52</v>
      </c>
      <c r="E19" s="10"/>
      <c r="F19" s="10">
        <f t="shared" si="0"/>
        <v>0</v>
      </c>
      <c r="G19" s="10">
        <v>747.47</v>
      </c>
      <c r="H19" s="10"/>
      <c r="I19" s="10">
        <f t="shared" si="1"/>
        <v>0</v>
      </c>
      <c r="J19" s="127">
        <v>679.52</v>
      </c>
      <c r="K19" s="128"/>
      <c r="L19" s="10"/>
      <c r="M19" s="10">
        <f t="shared" si="2"/>
        <v>0</v>
      </c>
      <c r="N19" s="127">
        <v>747.47</v>
      </c>
      <c r="O19" s="128"/>
      <c r="P19" s="10"/>
      <c r="Q19" s="10">
        <f t="shared" si="3"/>
        <v>0</v>
      </c>
    </row>
    <row r="20" spans="2:17" ht="15.75" thickBot="1">
      <c r="B20" s="8"/>
      <c r="C20" s="55" t="s">
        <v>215</v>
      </c>
      <c r="D20" s="10">
        <v>78.9</v>
      </c>
      <c r="E20" s="10"/>
      <c r="F20" s="10">
        <f t="shared" si="0"/>
        <v>0</v>
      </c>
      <c r="G20" s="10">
        <v>86.79</v>
      </c>
      <c r="H20" s="10"/>
      <c r="I20" s="10">
        <f t="shared" si="1"/>
        <v>0</v>
      </c>
      <c r="J20" s="127">
        <v>78.9</v>
      </c>
      <c r="K20" s="128"/>
      <c r="L20" s="10"/>
      <c r="M20" s="10">
        <f t="shared" si="2"/>
        <v>0</v>
      </c>
      <c r="N20" s="127">
        <v>86.79</v>
      </c>
      <c r="O20" s="128"/>
      <c r="P20" s="10"/>
      <c r="Q20" s="10">
        <f t="shared" si="3"/>
        <v>0</v>
      </c>
    </row>
    <row r="21" spans="2:17" ht="15.75" thickBot="1">
      <c r="B21" s="54">
        <v>3</v>
      </c>
      <c r="C21" s="33" t="s">
        <v>216</v>
      </c>
      <c r="D21" s="10">
        <v>737.66</v>
      </c>
      <c r="E21" s="10"/>
      <c r="F21" s="10">
        <f t="shared" si="0"/>
        <v>0</v>
      </c>
      <c r="G21" s="10">
        <v>811.42</v>
      </c>
      <c r="H21" s="10"/>
      <c r="I21" s="10">
        <f t="shared" si="1"/>
        <v>0</v>
      </c>
      <c r="J21" s="127">
        <v>737.66</v>
      </c>
      <c r="K21" s="128"/>
      <c r="L21" s="10"/>
      <c r="M21" s="10">
        <f t="shared" si="2"/>
        <v>0</v>
      </c>
      <c r="N21" s="127">
        <v>811.42</v>
      </c>
      <c r="O21" s="128"/>
      <c r="P21" s="10"/>
      <c r="Q21" s="10">
        <f t="shared" si="3"/>
        <v>0</v>
      </c>
    </row>
    <row r="22" spans="2:17" ht="15.75" thickBot="1">
      <c r="B22" s="54">
        <v>4</v>
      </c>
      <c r="C22" s="33" t="s">
        <v>217</v>
      </c>
      <c r="D22" s="10">
        <v>5605.61</v>
      </c>
      <c r="E22" s="10"/>
      <c r="F22" s="10">
        <f t="shared" si="0"/>
        <v>0</v>
      </c>
      <c r="G22" s="10">
        <v>6166.17</v>
      </c>
      <c r="H22" s="10"/>
      <c r="I22" s="10">
        <f t="shared" si="1"/>
        <v>0</v>
      </c>
      <c r="J22" s="127">
        <v>10991.22</v>
      </c>
      <c r="K22" s="128"/>
      <c r="L22" s="10"/>
      <c r="M22" s="10">
        <f t="shared" si="2"/>
        <v>0</v>
      </c>
      <c r="N22" s="127">
        <v>12090.35</v>
      </c>
      <c r="O22" s="128"/>
      <c r="P22" s="10"/>
      <c r="Q22" s="10">
        <f t="shared" si="3"/>
        <v>0</v>
      </c>
    </row>
    <row r="23" spans="2:17" ht="15.75" thickBot="1">
      <c r="B23" s="54">
        <v>5</v>
      </c>
      <c r="C23" s="33" t="s">
        <v>218</v>
      </c>
      <c r="D23" s="10">
        <v>826.78</v>
      </c>
      <c r="E23" s="10"/>
      <c r="F23" s="10">
        <f t="shared" si="0"/>
        <v>0</v>
      </c>
      <c r="G23" s="10">
        <v>909.46</v>
      </c>
      <c r="H23" s="10"/>
      <c r="I23" s="10">
        <f t="shared" si="1"/>
        <v>0</v>
      </c>
      <c r="J23" s="127">
        <v>665.53</v>
      </c>
      <c r="K23" s="128"/>
      <c r="L23" s="10"/>
      <c r="M23" s="10">
        <f t="shared" si="2"/>
        <v>0</v>
      </c>
      <c r="N23" s="127">
        <v>732.08</v>
      </c>
      <c r="O23" s="128"/>
      <c r="P23" s="10"/>
      <c r="Q23" s="10">
        <f t="shared" si="3"/>
        <v>0</v>
      </c>
    </row>
    <row r="24" spans="2:17" ht="15.75" thickBot="1">
      <c r="B24" s="8"/>
      <c r="C24" s="33" t="s">
        <v>214</v>
      </c>
      <c r="D24" s="10">
        <v>41.29</v>
      </c>
      <c r="E24" s="10"/>
      <c r="F24" s="10">
        <f t="shared" si="0"/>
        <v>0</v>
      </c>
      <c r="G24" s="10">
        <v>45.42</v>
      </c>
      <c r="H24" s="10"/>
      <c r="I24" s="10">
        <f t="shared" si="1"/>
        <v>0</v>
      </c>
      <c r="J24" s="127">
        <v>44.7</v>
      </c>
      <c r="K24" s="128"/>
      <c r="L24" s="10"/>
      <c r="M24" s="10">
        <f t="shared" si="2"/>
        <v>0</v>
      </c>
      <c r="N24" s="127">
        <v>49.17</v>
      </c>
      <c r="O24" s="128"/>
      <c r="P24" s="10"/>
      <c r="Q24" s="10">
        <f t="shared" si="3"/>
        <v>0</v>
      </c>
    </row>
    <row r="25" spans="2:17" ht="15.75" thickBot="1">
      <c r="B25" s="8"/>
      <c r="C25" s="55" t="s">
        <v>215</v>
      </c>
      <c r="D25" s="10">
        <v>785.49</v>
      </c>
      <c r="E25" s="10"/>
      <c r="F25" s="10">
        <f t="shared" si="0"/>
        <v>0</v>
      </c>
      <c r="G25" s="10">
        <v>864.04</v>
      </c>
      <c r="H25" s="10"/>
      <c r="I25" s="10">
        <f t="shared" si="1"/>
        <v>0</v>
      </c>
      <c r="J25" s="127">
        <v>620.83</v>
      </c>
      <c r="K25" s="128"/>
      <c r="L25" s="10"/>
      <c r="M25" s="10">
        <f t="shared" si="2"/>
        <v>0</v>
      </c>
      <c r="N25" s="127">
        <v>682.91</v>
      </c>
      <c r="O25" s="128"/>
      <c r="P25" s="10"/>
      <c r="Q25" s="10">
        <f t="shared" si="3"/>
        <v>0</v>
      </c>
    </row>
    <row r="26" spans="2:17" ht="15.75" thickBot="1">
      <c r="B26" s="54">
        <v>6</v>
      </c>
      <c r="C26" s="33" t="s">
        <v>219</v>
      </c>
      <c r="D26" s="10">
        <v>2527.41</v>
      </c>
      <c r="E26" s="10"/>
      <c r="F26" s="10">
        <f t="shared" si="0"/>
        <v>0</v>
      </c>
      <c r="G26" s="10">
        <v>2780.15</v>
      </c>
      <c r="H26" s="10"/>
      <c r="I26" s="10">
        <f t="shared" si="1"/>
        <v>0</v>
      </c>
      <c r="J26" s="127">
        <v>2527.41</v>
      </c>
      <c r="K26" s="128"/>
      <c r="L26" s="10"/>
      <c r="M26" s="10">
        <f t="shared" si="2"/>
        <v>0</v>
      </c>
      <c r="N26" s="127">
        <v>2780.15</v>
      </c>
      <c r="O26" s="128"/>
      <c r="P26" s="10"/>
      <c r="Q26" s="10">
        <f t="shared" si="3"/>
        <v>0</v>
      </c>
    </row>
    <row r="27" spans="2:17" ht="15">
      <c r="B27" s="56"/>
      <c r="C27" s="64" t="s">
        <v>220</v>
      </c>
      <c r="D27" s="78">
        <v>379.11</v>
      </c>
      <c r="E27" s="78"/>
      <c r="F27" s="78">
        <f>E27*D27</f>
        <v>0</v>
      </c>
      <c r="G27" s="78">
        <v>417.02</v>
      </c>
      <c r="H27" s="78"/>
      <c r="I27" s="78">
        <f>H27*G27</f>
        <v>0</v>
      </c>
      <c r="J27" s="137">
        <v>379.11</v>
      </c>
      <c r="K27" s="138"/>
      <c r="L27" s="78"/>
      <c r="M27" s="78">
        <f>L27*J27</f>
        <v>0</v>
      </c>
      <c r="N27" s="137">
        <v>417.02</v>
      </c>
      <c r="O27" s="138"/>
      <c r="P27" s="78"/>
      <c r="Q27" s="78">
        <f>P27*N27</f>
        <v>0</v>
      </c>
    </row>
    <row r="28" spans="2:17" ht="15.75" thickBot="1">
      <c r="B28" s="54">
        <v>7</v>
      </c>
      <c r="C28" s="66"/>
      <c r="D28" s="80"/>
      <c r="E28" s="80"/>
      <c r="F28" s="80"/>
      <c r="G28" s="80"/>
      <c r="H28" s="80"/>
      <c r="I28" s="80"/>
      <c r="J28" s="139"/>
      <c r="K28" s="140"/>
      <c r="L28" s="80"/>
      <c r="M28" s="80"/>
      <c r="N28" s="139"/>
      <c r="O28" s="140"/>
      <c r="P28" s="80"/>
      <c r="Q28" s="80"/>
    </row>
    <row r="29" spans="2:17" ht="15.75" thickBot="1">
      <c r="B29" s="54">
        <v>8</v>
      </c>
      <c r="C29" s="33" t="s">
        <v>221</v>
      </c>
      <c r="D29" s="10">
        <v>7824.64</v>
      </c>
      <c r="E29" s="10"/>
      <c r="F29" s="10">
        <f aca="true" t="shared" si="4" ref="F29:F36">E29*D29</f>
        <v>0</v>
      </c>
      <c r="G29" s="10">
        <v>8607.1</v>
      </c>
      <c r="H29" s="10"/>
      <c r="I29" s="10">
        <f aca="true" t="shared" si="5" ref="I29:I36">G29*H29</f>
        <v>0</v>
      </c>
      <c r="J29" s="127">
        <v>16327.96</v>
      </c>
      <c r="K29" s="128"/>
      <c r="L29" s="10"/>
      <c r="M29" s="10">
        <f aca="true" t="shared" si="6" ref="M29:M36">L29*J29</f>
        <v>0</v>
      </c>
      <c r="N29" s="127">
        <v>17960.76</v>
      </c>
      <c r="O29" s="128"/>
      <c r="P29" s="10"/>
      <c r="Q29" s="10">
        <f aca="true" t="shared" si="7" ref="Q29:Q36">P29*N29</f>
        <v>0</v>
      </c>
    </row>
    <row r="30" spans="2:17" ht="15.75" thickBot="1">
      <c r="B30" s="54">
        <v>9</v>
      </c>
      <c r="C30" s="33" t="s">
        <v>222</v>
      </c>
      <c r="D30" s="10">
        <v>1173.7</v>
      </c>
      <c r="E30" s="10"/>
      <c r="F30" s="10">
        <f t="shared" si="4"/>
        <v>0</v>
      </c>
      <c r="G30" s="10">
        <v>1291.07</v>
      </c>
      <c r="H30" s="10"/>
      <c r="I30" s="10">
        <f t="shared" si="5"/>
        <v>0</v>
      </c>
      <c r="J30" s="127">
        <v>2449.19</v>
      </c>
      <c r="K30" s="128"/>
      <c r="L30" s="10"/>
      <c r="M30" s="10">
        <f t="shared" si="6"/>
        <v>0</v>
      </c>
      <c r="N30" s="127">
        <v>2694.11</v>
      </c>
      <c r="O30" s="128"/>
      <c r="P30" s="10"/>
      <c r="Q30" s="10">
        <f t="shared" si="7"/>
        <v>0</v>
      </c>
    </row>
    <row r="31" spans="2:17" ht="15.75" thickBot="1">
      <c r="B31" s="32">
        <v>10</v>
      </c>
      <c r="C31" s="33" t="s">
        <v>223</v>
      </c>
      <c r="D31" s="10">
        <v>5250</v>
      </c>
      <c r="E31" s="10"/>
      <c r="F31" s="10">
        <f t="shared" si="4"/>
        <v>0</v>
      </c>
      <c r="G31" s="10">
        <v>5775</v>
      </c>
      <c r="H31" s="10"/>
      <c r="I31" s="10">
        <f t="shared" si="5"/>
        <v>0</v>
      </c>
      <c r="J31" s="127">
        <v>8400</v>
      </c>
      <c r="K31" s="128"/>
      <c r="L31" s="10"/>
      <c r="M31" s="10">
        <f t="shared" si="6"/>
        <v>0</v>
      </c>
      <c r="N31" s="127">
        <v>9240</v>
      </c>
      <c r="O31" s="128"/>
      <c r="P31" s="10"/>
      <c r="Q31" s="10">
        <f t="shared" si="7"/>
        <v>0</v>
      </c>
    </row>
    <row r="32" spans="2:17" ht="15.75" thickBot="1">
      <c r="B32" s="32">
        <v>11</v>
      </c>
      <c r="C32" s="33" t="s">
        <v>224</v>
      </c>
      <c r="D32" s="10">
        <v>787.5</v>
      </c>
      <c r="E32" s="10"/>
      <c r="F32" s="10">
        <f t="shared" si="4"/>
        <v>0</v>
      </c>
      <c r="G32" s="10">
        <v>866.25</v>
      </c>
      <c r="H32" s="10"/>
      <c r="I32" s="10">
        <f t="shared" si="5"/>
        <v>0</v>
      </c>
      <c r="J32" s="127">
        <v>1260</v>
      </c>
      <c r="K32" s="128"/>
      <c r="L32" s="10"/>
      <c r="M32" s="10">
        <f t="shared" si="6"/>
        <v>0</v>
      </c>
      <c r="N32" s="127">
        <v>1386</v>
      </c>
      <c r="O32" s="128"/>
      <c r="P32" s="10"/>
      <c r="Q32" s="10">
        <f t="shared" si="7"/>
        <v>0</v>
      </c>
    </row>
    <row r="33" spans="2:17" ht="15.75" thickBot="1">
      <c r="B33" s="32">
        <v>12</v>
      </c>
      <c r="C33" s="33" t="s">
        <v>225</v>
      </c>
      <c r="D33" s="10">
        <v>713.42</v>
      </c>
      <c r="E33" s="10"/>
      <c r="F33" s="10">
        <f t="shared" si="4"/>
        <v>0</v>
      </c>
      <c r="G33" s="10">
        <v>784.76</v>
      </c>
      <c r="H33" s="10"/>
      <c r="I33" s="10">
        <f t="shared" si="5"/>
        <v>0</v>
      </c>
      <c r="J33" s="127">
        <v>713.42</v>
      </c>
      <c r="K33" s="128"/>
      <c r="L33" s="10"/>
      <c r="M33" s="10">
        <f t="shared" si="6"/>
        <v>0</v>
      </c>
      <c r="N33" s="127">
        <v>784.76</v>
      </c>
      <c r="O33" s="128"/>
      <c r="P33" s="10"/>
      <c r="Q33" s="10">
        <f t="shared" si="7"/>
        <v>0</v>
      </c>
    </row>
    <row r="34" spans="2:17" ht="15.75" thickBot="1">
      <c r="B34" s="8"/>
      <c r="C34" s="33" t="s">
        <v>214</v>
      </c>
      <c r="D34" s="10">
        <v>98.57</v>
      </c>
      <c r="E34" s="10"/>
      <c r="F34" s="10">
        <f t="shared" si="4"/>
        <v>0</v>
      </c>
      <c r="G34" s="10">
        <v>108.43</v>
      </c>
      <c r="H34" s="10"/>
      <c r="I34" s="10">
        <f t="shared" si="5"/>
        <v>0</v>
      </c>
      <c r="J34" s="127">
        <v>98.57</v>
      </c>
      <c r="K34" s="128"/>
      <c r="L34" s="10"/>
      <c r="M34" s="10">
        <f t="shared" si="6"/>
        <v>0</v>
      </c>
      <c r="N34" s="127">
        <v>108.43</v>
      </c>
      <c r="O34" s="128"/>
      <c r="P34" s="10"/>
      <c r="Q34" s="10">
        <f t="shared" si="7"/>
        <v>0</v>
      </c>
    </row>
    <row r="35" spans="2:17" ht="15.75" thickBot="1">
      <c r="B35" s="8"/>
      <c r="C35" s="55" t="s">
        <v>215</v>
      </c>
      <c r="D35" s="10">
        <v>608.11</v>
      </c>
      <c r="E35" s="10"/>
      <c r="F35" s="10">
        <f t="shared" si="4"/>
        <v>0</v>
      </c>
      <c r="G35" s="10">
        <v>668.91</v>
      </c>
      <c r="H35" s="10"/>
      <c r="I35" s="10">
        <f t="shared" si="5"/>
        <v>0</v>
      </c>
      <c r="J35" s="127">
        <v>608.11</v>
      </c>
      <c r="K35" s="128"/>
      <c r="L35" s="10"/>
      <c r="M35" s="10">
        <f t="shared" si="6"/>
        <v>0</v>
      </c>
      <c r="N35" s="127">
        <v>668.91</v>
      </c>
      <c r="O35" s="128"/>
      <c r="P35" s="10"/>
      <c r="Q35" s="10">
        <f t="shared" si="7"/>
        <v>0</v>
      </c>
    </row>
    <row r="36" spans="2:17" ht="15.75" thickBot="1">
      <c r="B36" s="8"/>
      <c r="C36" s="55" t="s">
        <v>226</v>
      </c>
      <c r="D36" s="10">
        <v>6.74</v>
      </c>
      <c r="E36" s="10"/>
      <c r="F36" s="10">
        <f t="shared" si="4"/>
        <v>0</v>
      </c>
      <c r="G36" s="10">
        <v>7.42</v>
      </c>
      <c r="H36" s="10"/>
      <c r="I36" s="10">
        <f t="shared" si="5"/>
        <v>0</v>
      </c>
      <c r="J36" s="127">
        <v>6.74</v>
      </c>
      <c r="K36" s="128"/>
      <c r="L36" s="10"/>
      <c r="M36" s="10">
        <f t="shared" si="6"/>
        <v>0</v>
      </c>
      <c r="N36" s="127">
        <v>7.42</v>
      </c>
      <c r="O36" s="128"/>
      <c r="P36" s="10"/>
      <c r="Q36" s="10">
        <f t="shared" si="7"/>
        <v>0</v>
      </c>
    </row>
    <row r="37" spans="2:17" ht="15.75" customHeight="1" thickBot="1">
      <c r="B37" s="8"/>
      <c r="C37" s="33" t="s">
        <v>227</v>
      </c>
      <c r="D37" s="10"/>
      <c r="E37" s="10"/>
      <c r="F37" s="10">
        <f>SUM(F17:F36)</f>
        <v>0</v>
      </c>
      <c r="G37" s="10"/>
      <c r="H37" s="10"/>
      <c r="I37" s="10">
        <f>SUM(I17:I36)</f>
        <v>0</v>
      </c>
      <c r="J37" s="127"/>
      <c r="K37" s="128"/>
      <c r="L37" s="10"/>
      <c r="M37" s="10">
        <f>SUM(M17:M36)</f>
        <v>0</v>
      </c>
      <c r="N37" s="127"/>
      <c r="O37" s="128"/>
      <c r="P37" s="10"/>
      <c r="Q37" s="10">
        <f>SUM(Q17:Q36)</f>
        <v>0</v>
      </c>
    </row>
    <row r="38" spans="2:17" ht="15.75" thickBot="1">
      <c r="B38" s="127"/>
      <c r="C38" s="141"/>
      <c r="D38" s="141"/>
      <c r="E38" s="141"/>
      <c r="F38" s="141"/>
      <c r="G38" s="141"/>
      <c r="H38" s="141"/>
      <c r="I38" s="141"/>
      <c r="J38" s="141"/>
      <c r="K38" s="141"/>
      <c r="L38" s="141"/>
      <c r="M38" s="141"/>
      <c r="N38" s="141"/>
      <c r="O38" s="141"/>
      <c r="P38" s="141"/>
      <c r="Q38" s="128"/>
    </row>
    <row r="39" spans="2:17" ht="15">
      <c r="B39" s="133"/>
      <c r="C39" s="134"/>
      <c r="D39" s="57"/>
      <c r="E39" s="57"/>
      <c r="F39" s="118" t="s">
        <v>207</v>
      </c>
      <c r="G39" s="47"/>
      <c r="H39" s="57"/>
      <c r="I39" s="118" t="s">
        <v>207</v>
      </c>
      <c r="J39" s="133"/>
      <c r="K39" s="134"/>
      <c r="L39" s="57"/>
      <c r="M39" s="118" t="s">
        <v>207</v>
      </c>
      <c r="N39" s="81"/>
      <c r="O39" s="83"/>
      <c r="P39" s="57"/>
      <c r="Q39" s="118" t="s">
        <v>207</v>
      </c>
    </row>
    <row r="40" spans="2:17" ht="22.5">
      <c r="B40" s="73" t="s">
        <v>228</v>
      </c>
      <c r="C40" s="76"/>
      <c r="D40" s="30" t="s">
        <v>206</v>
      </c>
      <c r="E40" s="51" t="s">
        <v>2</v>
      </c>
      <c r="F40" s="119"/>
      <c r="G40" s="53" t="s">
        <v>208</v>
      </c>
      <c r="H40" s="51" t="s">
        <v>2</v>
      </c>
      <c r="I40" s="119"/>
      <c r="J40" s="135" t="s">
        <v>206</v>
      </c>
      <c r="K40" s="136"/>
      <c r="L40" s="51" t="s">
        <v>2</v>
      </c>
      <c r="M40" s="119"/>
      <c r="N40" s="114" t="s">
        <v>208</v>
      </c>
      <c r="O40" s="115"/>
      <c r="P40" s="51" t="s">
        <v>2</v>
      </c>
      <c r="Q40" s="119"/>
    </row>
    <row r="41" spans="2:17" ht="15.75" thickBot="1">
      <c r="B41" s="116"/>
      <c r="C41" s="117"/>
      <c r="D41" s="2"/>
      <c r="E41" s="52" t="s">
        <v>3</v>
      </c>
      <c r="F41" s="120"/>
      <c r="G41" s="2"/>
      <c r="H41" s="52" t="s">
        <v>3</v>
      </c>
      <c r="I41" s="120"/>
      <c r="J41" s="116"/>
      <c r="K41" s="117"/>
      <c r="L41" s="52" t="s">
        <v>3</v>
      </c>
      <c r="M41" s="120"/>
      <c r="N41" s="116"/>
      <c r="O41" s="117"/>
      <c r="P41" s="52" t="s">
        <v>3</v>
      </c>
      <c r="Q41" s="120"/>
    </row>
    <row r="42" spans="2:17" ht="15.75" thickBot="1">
      <c r="B42" s="32">
        <v>13</v>
      </c>
      <c r="C42" s="33" t="s">
        <v>229</v>
      </c>
      <c r="D42" s="10">
        <v>1.58</v>
      </c>
      <c r="E42" s="10"/>
      <c r="F42" s="10">
        <f>D42*E42*D11</f>
        <v>0</v>
      </c>
      <c r="G42" s="10">
        <v>1.73</v>
      </c>
      <c r="H42" s="10"/>
      <c r="I42" s="10">
        <f>H42*G42*D11</f>
        <v>0</v>
      </c>
      <c r="J42" s="127">
        <v>1.59</v>
      </c>
      <c r="K42" s="128"/>
      <c r="L42" s="10"/>
      <c r="M42" s="10">
        <f>L42*J42*D11</f>
        <v>0</v>
      </c>
      <c r="N42" s="127">
        <v>1.75</v>
      </c>
      <c r="O42" s="128"/>
      <c r="P42" s="10"/>
      <c r="Q42" s="10">
        <f>P42*N42*D11</f>
        <v>0</v>
      </c>
    </row>
    <row r="43" spans="2:17" ht="15.75">
      <c r="B43" s="58"/>
      <c r="C43" s="142" t="s">
        <v>230</v>
      </c>
      <c r="D43" s="78">
        <v>1.19</v>
      </c>
      <c r="E43" s="78"/>
      <c r="F43" s="78">
        <f>E43*D43*D11</f>
        <v>0</v>
      </c>
      <c r="G43" s="78">
        <v>1.3</v>
      </c>
      <c r="H43" s="78"/>
      <c r="I43" s="78">
        <f>H43*G43*D11</f>
        <v>0</v>
      </c>
      <c r="J43" s="137">
        <v>1.21</v>
      </c>
      <c r="K43" s="138"/>
      <c r="L43" s="78"/>
      <c r="M43" s="78">
        <f>L43*J43*D11</f>
        <v>0</v>
      </c>
      <c r="N43" s="137">
        <v>1.33</v>
      </c>
      <c r="O43" s="138"/>
      <c r="P43" s="78"/>
      <c r="Q43" s="78">
        <f>P43*N43*D11</f>
        <v>0</v>
      </c>
    </row>
    <row r="44" spans="2:17" ht="15.75" thickBot="1">
      <c r="B44" s="32">
        <v>14</v>
      </c>
      <c r="C44" s="143"/>
      <c r="D44" s="80"/>
      <c r="E44" s="80"/>
      <c r="F44" s="80"/>
      <c r="G44" s="80"/>
      <c r="H44" s="80"/>
      <c r="I44" s="80"/>
      <c r="J44" s="139"/>
      <c r="K44" s="140"/>
      <c r="L44" s="80"/>
      <c r="M44" s="80"/>
      <c r="N44" s="139"/>
      <c r="O44" s="140"/>
      <c r="P44" s="80"/>
      <c r="Q44" s="80"/>
    </row>
    <row r="45" spans="2:17" ht="15.75" thickBot="1">
      <c r="B45" s="8"/>
      <c r="C45" s="33" t="s">
        <v>227</v>
      </c>
      <c r="D45" s="10"/>
      <c r="E45" s="10"/>
      <c r="F45" s="10">
        <f>SUM(F42:F44)</f>
        <v>0</v>
      </c>
      <c r="G45" s="10"/>
      <c r="H45" s="10"/>
      <c r="I45" s="10">
        <f>SUM(I42:I44)</f>
        <v>0</v>
      </c>
      <c r="J45" s="127"/>
      <c r="K45" s="128"/>
      <c r="L45" s="10"/>
      <c r="M45" s="10">
        <f>SUM(M42:M44)</f>
        <v>0</v>
      </c>
      <c r="N45" s="127"/>
      <c r="O45" s="128"/>
      <c r="P45" s="10"/>
      <c r="Q45" s="10">
        <f>SUM(Q42:Q44)</f>
        <v>0</v>
      </c>
    </row>
    <row r="46" spans="2:17" ht="15.75" thickBot="1">
      <c r="B46" s="127"/>
      <c r="C46" s="141"/>
      <c r="D46" s="141"/>
      <c r="E46" s="141"/>
      <c r="F46" s="141"/>
      <c r="G46" s="141"/>
      <c r="H46" s="141"/>
      <c r="I46" s="141"/>
      <c r="J46" s="141"/>
      <c r="K46" s="141"/>
      <c r="L46" s="141"/>
      <c r="M46" s="141"/>
      <c r="N46" s="141"/>
      <c r="O46" s="141"/>
      <c r="P46" s="141"/>
      <c r="Q46" s="128"/>
    </row>
    <row r="47" spans="2:17" ht="15.75" thickBot="1">
      <c r="B47" s="8"/>
      <c r="C47" s="10"/>
      <c r="D47" s="121" t="s">
        <v>231</v>
      </c>
      <c r="E47" s="122"/>
      <c r="F47" s="122"/>
      <c r="G47" s="122"/>
      <c r="H47" s="122"/>
      <c r="I47" s="122"/>
      <c r="J47" s="122"/>
      <c r="K47" s="122"/>
      <c r="L47" s="122"/>
      <c r="M47" s="122"/>
      <c r="N47" s="122"/>
      <c r="O47" s="122"/>
      <c r="P47" s="122"/>
      <c r="Q47" s="123"/>
    </row>
    <row r="48" spans="2:17" ht="18.75">
      <c r="B48" s="48"/>
      <c r="C48" s="1"/>
      <c r="D48" s="3"/>
      <c r="E48" s="3"/>
      <c r="F48" s="118" t="s">
        <v>207</v>
      </c>
      <c r="G48" s="18"/>
      <c r="H48" s="3"/>
      <c r="I48" s="118" t="s">
        <v>207</v>
      </c>
      <c r="J48" s="133"/>
      <c r="K48" s="134"/>
      <c r="L48" s="3"/>
      <c r="M48" s="118" t="s">
        <v>207</v>
      </c>
      <c r="N48" s="81"/>
      <c r="O48" s="83"/>
      <c r="P48" s="3"/>
      <c r="Q48" s="118" t="s">
        <v>207</v>
      </c>
    </row>
    <row r="49" spans="2:17" ht="22.5">
      <c r="B49" s="46" t="s">
        <v>204</v>
      </c>
      <c r="C49" s="30" t="s">
        <v>205</v>
      </c>
      <c r="D49" s="30" t="s">
        <v>206</v>
      </c>
      <c r="E49" s="51" t="s">
        <v>232</v>
      </c>
      <c r="F49" s="119"/>
      <c r="G49" s="53" t="s">
        <v>208</v>
      </c>
      <c r="H49" s="51" t="s">
        <v>232</v>
      </c>
      <c r="I49" s="119"/>
      <c r="J49" s="135" t="s">
        <v>206</v>
      </c>
      <c r="K49" s="136"/>
      <c r="L49" s="51" t="s">
        <v>232</v>
      </c>
      <c r="M49" s="119"/>
      <c r="N49" s="114" t="s">
        <v>208</v>
      </c>
      <c r="O49" s="115"/>
      <c r="P49" s="51" t="s">
        <v>232</v>
      </c>
      <c r="Q49" s="119"/>
    </row>
    <row r="50" spans="2:17" ht="15.75" thickBot="1">
      <c r="B50" s="49"/>
      <c r="C50" s="2"/>
      <c r="D50" s="2"/>
      <c r="E50" s="52" t="s">
        <v>233</v>
      </c>
      <c r="F50" s="120"/>
      <c r="G50" s="2"/>
      <c r="H50" s="52" t="s">
        <v>233</v>
      </c>
      <c r="I50" s="120"/>
      <c r="J50" s="116"/>
      <c r="K50" s="117"/>
      <c r="L50" s="52" t="s">
        <v>233</v>
      </c>
      <c r="M50" s="120"/>
      <c r="N50" s="116"/>
      <c r="O50" s="117"/>
      <c r="P50" s="52" t="s">
        <v>233</v>
      </c>
      <c r="Q50" s="120"/>
    </row>
    <row r="51" spans="2:17" ht="15.75" thickBot="1">
      <c r="B51" s="32">
        <v>15</v>
      </c>
      <c r="C51" s="33" t="s">
        <v>234</v>
      </c>
      <c r="D51" s="10">
        <v>12</v>
      </c>
      <c r="E51" s="10"/>
      <c r="F51" s="10">
        <f>E51*D51</f>
        <v>0</v>
      </c>
      <c r="G51" s="10">
        <v>13.2</v>
      </c>
      <c r="H51" s="10"/>
      <c r="I51" s="10">
        <f>H51*G51</f>
        <v>0</v>
      </c>
      <c r="J51" s="127">
        <v>12</v>
      </c>
      <c r="K51" s="128"/>
      <c r="L51" s="10"/>
      <c r="M51" s="10">
        <f>L51*J51</f>
        <v>0</v>
      </c>
      <c r="N51" s="127">
        <v>13.2</v>
      </c>
      <c r="O51" s="128"/>
      <c r="P51" s="10"/>
      <c r="Q51" s="10">
        <f>P51*N51</f>
        <v>0</v>
      </c>
    </row>
    <row r="52" spans="2:17" ht="15.75" thickBot="1">
      <c r="B52" s="32">
        <v>16</v>
      </c>
      <c r="C52" s="33" t="s">
        <v>235</v>
      </c>
      <c r="D52" s="10">
        <v>2</v>
      </c>
      <c r="E52" s="10"/>
      <c r="F52" s="10">
        <f>E52*D52</f>
        <v>0</v>
      </c>
      <c r="G52" s="10">
        <v>2.2</v>
      </c>
      <c r="H52" s="10"/>
      <c r="I52" s="10">
        <f>H52*G52</f>
        <v>0</v>
      </c>
      <c r="J52" s="127">
        <v>2</v>
      </c>
      <c r="K52" s="128"/>
      <c r="L52" s="10"/>
      <c r="M52" s="10">
        <f>L52*J52</f>
        <v>0</v>
      </c>
      <c r="N52" s="127">
        <v>2.2</v>
      </c>
      <c r="O52" s="128"/>
      <c r="P52" s="10"/>
      <c r="Q52" s="10">
        <f>P52*N52</f>
        <v>0</v>
      </c>
    </row>
    <row r="53" spans="2:17" ht="15.75" thickBot="1">
      <c r="B53" s="8"/>
      <c r="C53" s="33" t="s">
        <v>227</v>
      </c>
      <c r="D53" s="10"/>
      <c r="E53" s="10"/>
      <c r="F53" s="10">
        <f>F51+F52</f>
        <v>0</v>
      </c>
      <c r="G53" s="10"/>
      <c r="H53" s="10"/>
      <c r="I53" s="10">
        <f>SUM(I51:I52)</f>
        <v>0</v>
      </c>
      <c r="J53" s="127"/>
      <c r="K53" s="128"/>
      <c r="L53" s="10"/>
      <c r="M53" s="10">
        <f>SUM(M51:M52)</f>
        <v>0</v>
      </c>
      <c r="N53" s="127"/>
      <c r="O53" s="128"/>
      <c r="P53" s="10"/>
      <c r="Q53" s="10">
        <f>SUM(Q51:Q52)</f>
        <v>0</v>
      </c>
    </row>
    <row r="54" spans="2:17" s="36" customFormat="1" ht="15.75" thickBot="1">
      <c r="B54" s="62"/>
      <c r="C54" s="35" t="s">
        <v>236</v>
      </c>
      <c r="D54" s="63"/>
      <c r="E54" s="63"/>
      <c r="F54" s="63">
        <f>F53+F45+F37</f>
        <v>0</v>
      </c>
      <c r="G54" s="63"/>
      <c r="H54" s="63"/>
      <c r="I54" s="63">
        <f>I53+I45+I37</f>
        <v>0</v>
      </c>
      <c r="J54" s="150"/>
      <c r="K54" s="151"/>
      <c r="L54" s="63"/>
      <c r="M54" s="63">
        <f>M53+M45+M37</f>
        <v>0</v>
      </c>
      <c r="N54" s="150"/>
      <c r="O54" s="151"/>
      <c r="P54" s="63"/>
      <c r="Q54" s="63">
        <f>Q53+Q45+Q37</f>
        <v>0</v>
      </c>
    </row>
    <row r="55" spans="2:17" ht="15">
      <c r="B55" s="144"/>
      <c r="C55" s="145"/>
      <c r="D55" s="145"/>
      <c r="E55" s="145"/>
      <c r="F55" s="145"/>
      <c r="G55" s="145"/>
      <c r="H55" s="145"/>
      <c r="I55" s="145"/>
      <c r="J55" s="145"/>
      <c r="K55" s="145"/>
      <c r="L55" s="145"/>
      <c r="M55" s="145"/>
      <c r="N55" s="145"/>
      <c r="O55" s="145"/>
      <c r="P55" s="145"/>
      <c r="Q55" s="146"/>
    </row>
    <row r="56" spans="2:17" ht="15.75" thickBot="1">
      <c r="B56" s="74" t="s">
        <v>237</v>
      </c>
      <c r="C56" s="147"/>
      <c r="D56" s="147"/>
      <c r="E56" s="147"/>
      <c r="F56" s="147"/>
      <c r="G56" s="147"/>
      <c r="H56" s="147"/>
      <c r="I56" s="147"/>
      <c r="J56" s="147"/>
      <c r="K56" s="147"/>
      <c r="L56" s="147"/>
      <c r="M56" s="147"/>
      <c r="N56" s="147"/>
      <c r="O56" s="147"/>
      <c r="P56" s="147"/>
      <c r="Q56" s="77"/>
    </row>
  </sheetData>
  <sheetProtection/>
  <mergeCells count="130">
    <mergeCell ref="Q43:Q44"/>
    <mergeCell ref="J45:K45"/>
    <mergeCell ref="N45:O45"/>
    <mergeCell ref="B46:Q46"/>
    <mergeCell ref="D47:Q47"/>
    <mergeCell ref="F48:F50"/>
    <mergeCell ref="I48:I50"/>
    <mergeCell ref="J48:K48"/>
    <mergeCell ref="N48:O48"/>
    <mergeCell ref="N49:O49"/>
    <mergeCell ref="N50:O50"/>
    <mergeCell ref="Q48:Q50"/>
    <mergeCell ref="J51:K51"/>
    <mergeCell ref="N51:O51"/>
    <mergeCell ref="B55:Q55"/>
    <mergeCell ref="B56:Q56"/>
    <mergeCell ref="B11:C11"/>
    <mergeCell ref="J52:K52"/>
    <mergeCell ref="N52:O52"/>
    <mergeCell ref="J53:K53"/>
    <mergeCell ref="N53:O53"/>
    <mergeCell ref="J54:K54"/>
    <mergeCell ref="N54:O54"/>
    <mergeCell ref="M48:M50"/>
    <mergeCell ref="N43:O44"/>
    <mergeCell ref="P43:P44"/>
    <mergeCell ref="C43:C44"/>
    <mergeCell ref="D43:D44"/>
    <mergeCell ref="E43:E44"/>
    <mergeCell ref="F43:F44"/>
    <mergeCell ref="G43:G44"/>
    <mergeCell ref="H43:H44"/>
    <mergeCell ref="J49:K49"/>
    <mergeCell ref="J50:K50"/>
    <mergeCell ref="I43:I44"/>
    <mergeCell ref="J43:K44"/>
    <mergeCell ref="L43:L44"/>
    <mergeCell ref="M43:M44"/>
    <mergeCell ref="B38:Q38"/>
    <mergeCell ref="B39:C39"/>
    <mergeCell ref="B40:C40"/>
    <mergeCell ref="B41:C41"/>
    <mergeCell ref="F39:F41"/>
    <mergeCell ref="I39:I41"/>
    <mergeCell ref="J39:K39"/>
    <mergeCell ref="J40:K40"/>
    <mergeCell ref="J41:K41"/>
    <mergeCell ref="M39:M41"/>
    <mergeCell ref="N39:O39"/>
    <mergeCell ref="N40:O40"/>
    <mergeCell ref="N41:O41"/>
    <mergeCell ref="Q39:Q41"/>
    <mergeCell ref="J42:K42"/>
    <mergeCell ref="N42:O42"/>
    <mergeCell ref="J32:K32"/>
    <mergeCell ref="N32:O32"/>
    <mergeCell ref="J33:K33"/>
    <mergeCell ref="N33:O33"/>
    <mergeCell ref="J34:K34"/>
    <mergeCell ref="N34:O34"/>
    <mergeCell ref="J35:K35"/>
    <mergeCell ref="N35:O35"/>
    <mergeCell ref="J36:K36"/>
    <mergeCell ref="N36:O36"/>
    <mergeCell ref="J37:K37"/>
    <mergeCell ref="N37:O37"/>
    <mergeCell ref="I27:I28"/>
    <mergeCell ref="J27:K28"/>
    <mergeCell ref="L27:L28"/>
    <mergeCell ref="M27:M28"/>
    <mergeCell ref="N27:O28"/>
    <mergeCell ref="P27:P28"/>
    <mergeCell ref="Q27:Q28"/>
    <mergeCell ref="J29:K29"/>
    <mergeCell ref="N29:O29"/>
    <mergeCell ref="J30:K30"/>
    <mergeCell ref="N30:O30"/>
    <mergeCell ref="J31:K31"/>
    <mergeCell ref="N31:O31"/>
    <mergeCell ref="J24:K24"/>
    <mergeCell ref="N24:O24"/>
    <mergeCell ref="J25:K25"/>
    <mergeCell ref="N25:O25"/>
    <mergeCell ref="J26:K26"/>
    <mergeCell ref="N26:O26"/>
    <mergeCell ref="C27:C28"/>
    <mergeCell ref="D27:D28"/>
    <mergeCell ref="E27:E28"/>
    <mergeCell ref="F27:F28"/>
    <mergeCell ref="G27:G28"/>
    <mergeCell ref="H27:H28"/>
    <mergeCell ref="J18:K18"/>
    <mergeCell ref="N18:O18"/>
    <mergeCell ref="J19:K19"/>
    <mergeCell ref="N19:O19"/>
    <mergeCell ref="J20:K20"/>
    <mergeCell ref="N20:O20"/>
    <mergeCell ref="J21:K21"/>
    <mergeCell ref="N21:O21"/>
    <mergeCell ref="J22:K22"/>
    <mergeCell ref="N22:O22"/>
    <mergeCell ref="J23:K23"/>
    <mergeCell ref="N23:O23"/>
    <mergeCell ref="J17:K17"/>
    <mergeCell ref="N17:O17"/>
    <mergeCell ref="B10:Q10"/>
    <mergeCell ref="D12:Q12"/>
    <mergeCell ref="F13:F15"/>
    <mergeCell ref="I13:I15"/>
    <mergeCell ref="J13:K13"/>
    <mergeCell ref="J14:K14"/>
    <mergeCell ref="J15:K15"/>
    <mergeCell ref="M13:M15"/>
    <mergeCell ref="B7:Q7"/>
    <mergeCell ref="N14:O14"/>
    <mergeCell ref="N15:O15"/>
    <mergeCell ref="Q13:Q15"/>
    <mergeCell ref="D16:I16"/>
    <mergeCell ref="J16:Q16"/>
    <mergeCell ref="N13:O13"/>
    <mergeCell ref="B8:Q8"/>
    <mergeCell ref="B9:Q9"/>
    <mergeCell ref="B2:J2"/>
    <mergeCell ref="K2:Q2"/>
    <mergeCell ref="B3:J3"/>
    <mergeCell ref="K3:N3"/>
    <mergeCell ref="O3:Q3"/>
    <mergeCell ref="B4:Q4"/>
    <mergeCell ref="B5:Q5"/>
    <mergeCell ref="B6:Q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Ovidiu Modoran</cp:lastModifiedBy>
  <cp:lastPrinted>2017-06-15T10:39:32Z</cp:lastPrinted>
  <dcterms:created xsi:type="dcterms:W3CDTF">2017-06-12T16:27:22Z</dcterms:created>
  <dcterms:modified xsi:type="dcterms:W3CDTF">2017-06-15T10:39:41Z</dcterms:modified>
  <cp:category/>
  <cp:version/>
  <cp:contentType/>
  <cp:contentStatus/>
</cp:coreProperties>
</file>